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_NIDP\27_MYT Petition\61_Revised Annexure 9B and 18 of Data Gap Reply Set 1\"/>
    </mc:Choice>
  </mc:AlternateContent>
  <xr:revisionPtr revIDLastSave="0" documentId="13_ncr:1_{D6E71A9B-F259-4891-A327-47F856DF0F4D}" xr6:coauthVersionLast="47" xr6:coauthVersionMax="47" xr10:uidLastSave="{00000000-0000-0000-0000-000000000000}"/>
  <bookViews>
    <workbookView xWindow="-98" yWindow="-98" windowWidth="20715" windowHeight="13155" xr2:uid="{561C25B8-DF38-443E-BBEA-709F7EA7D693}"/>
  </bookViews>
  <sheets>
    <sheet name="FY 25-26 (Till Sept'25)" sheetId="2" r:id="rId1"/>
  </sheets>
  <definedNames>
    <definedName name="_xlnm._FilterDatabase" localSheetId="0" hidden="1">'FY 25-26 (Till Sept''25)'!$A$2:$AE$307</definedName>
    <definedName name="_xlnm.Print_Area" localSheetId="0">'FY 25-26 (Till Sept''25)'!$A$1:$AD$308</definedName>
    <definedName name="_xlnm.Print_Titles" localSheetId="0">'FY 25-26 (Till Sept''25)'!$1:$2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7" i="2" l="1"/>
  <c r="K307" i="2"/>
  <c r="N307" i="2"/>
  <c r="R307" i="2"/>
  <c r="S307" i="2"/>
  <c r="T307" i="2"/>
  <c r="V307" i="2"/>
  <c r="W307" i="2"/>
  <c r="X307" i="2"/>
  <c r="Y307" i="2"/>
  <c r="U268" i="2" l="1"/>
  <c r="U292" i="2"/>
  <c r="U293" i="2"/>
  <c r="U294" i="2"/>
  <c r="U295" i="2"/>
  <c r="U296" i="2"/>
  <c r="AC297" i="2"/>
  <c r="AB297" i="2"/>
  <c r="Z297" i="2"/>
  <c r="U297" i="2"/>
  <c r="M297" i="2"/>
  <c r="P297" i="2" s="1"/>
  <c r="AC296" i="2"/>
  <c r="AB296" i="2"/>
  <c r="Z296" i="2"/>
  <c r="M296" i="2"/>
  <c r="P296" i="2" s="1"/>
  <c r="AC295" i="2"/>
  <c r="AB295" i="2"/>
  <c r="Z295" i="2"/>
  <c r="M295" i="2"/>
  <c r="P295" i="2" s="1"/>
  <c r="AC294" i="2"/>
  <c r="AB294" i="2"/>
  <c r="Z294" i="2"/>
  <c r="M294" i="2"/>
  <c r="P294" i="2" s="1"/>
  <c r="AC293" i="2"/>
  <c r="AB293" i="2"/>
  <c r="Z293" i="2"/>
  <c r="M293" i="2"/>
  <c r="P293" i="2" s="1"/>
  <c r="AC292" i="2"/>
  <c r="AB292" i="2"/>
  <c r="Z292" i="2"/>
  <c r="M292" i="2"/>
  <c r="AC291" i="2"/>
  <c r="AB291" i="2"/>
  <c r="Z291" i="2"/>
  <c r="U291" i="2"/>
  <c r="M291" i="2"/>
  <c r="P291" i="2" s="1"/>
  <c r="AC290" i="2"/>
  <c r="AB290" i="2"/>
  <c r="Z290" i="2"/>
  <c r="U290" i="2"/>
  <c r="M290" i="2"/>
  <c r="P290" i="2" s="1"/>
  <c r="AC289" i="2"/>
  <c r="AB289" i="2"/>
  <c r="Z289" i="2"/>
  <c r="U289" i="2"/>
  <c r="M289" i="2"/>
  <c r="P289" i="2" s="1"/>
  <c r="AC288" i="2"/>
  <c r="AB288" i="2"/>
  <c r="Z288" i="2"/>
  <c r="U288" i="2"/>
  <c r="M288" i="2"/>
  <c r="P288" i="2" s="1"/>
  <c r="AC287" i="2"/>
  <c r="AB287" i="2"/>
  <c r="Z287" i="2"/>
  <c r="U287" i="2"/>
  <c r="AA287" i="2" s="1"/>
  <c r="AD287" i="2" s="1"/>
  <c r="M287" i="2"/>
  <c r="P287" i="2" s="1"/>
  <c r="AC286" i="2"/>
  <c r="AB286" i="2"/>
  <c r="Z286" i="2"/>
  <c r="U286" i="2"/>
  <c r="M286" i="2"/>
  <c r="P286" i="2" s="1"/>
  <c r="AC285" i="2"/>
  <c r="AB285" i="2"/>
  <c r="Z285" i="2"/>
  <c r="U285" i="2"/>
  <c r="M285" i="2"/>
  <c r="P285" i="2" s="1"/>
  <c r="AC284" i="2"/>
  <c r="AB284" i="2"/>
  <c r="Z284" i="2"/>
  <c r="U284" i="2"/>
  <c r="AA284" i="2" s="1"/>
  <c r="M284" i="2"/>
  <c r="AC283" i="2"/>
  <c r="AB283" i="2"/>
  <c r="Z283" i="2"/>
  <c r="U283" i="2"/>
  <c r="M283" i="2"/>
  <c r="P283" i="2" s="1"/>
  <c r="AC282" i="2"/>
  <c r="AB282" i="2"/>
  <c r="Z282" i="2"/>
  <c r="U282" i="2"/>
  <c r="M282" i="2"/>
  <c r="P282" i="2" s="1"/>
  <c r="AC281" i="2"/>
  <c r="AB281" i="2"/>
  <c r="Z281" i="2"/>
  <c r="U281" i="2"/>
  <c r="M281" i="2"/>
  <c r="P281" i="2" s="1"/>
  <c r="AC280" i="2"/>
  <c r="AB280" i="2"/>
  <c r="Z280" i="2"/>
  <c r="U280" i="2"/>
  <c r="M280" i="2"/>
  <c r="P280" i="2" s="1"/>
  <c r="AC279" i="2"/>
  <c r="AB279" i="2"/>
  <c r="Z279" i="2"/>
  <c r="U279" i="2"/>
  <c r="M279" i="2"/>
  <c r="P279" i="2" s="1"/>
  <c r="AC278" i="2"/>
  <c r="AB278" i="2"/>
  <c r="Z278" i="2"/>
  <c r="U278" i="2"/>
  <c r="M278" i="2"/>
  <c r="P278" i="2" s="1"/>
  <c r="AC277" i="2"/>
  <c r="AB277" i="2"/>
  <c r="Z277" i="2"/>
  <c r="U277" i="2"/>
  <c r="M277" i="2"/>
  <c r="P277" i="2" s="1"/>
  <c r="AC276" i="2"/>
  <c r="AB276" i="2"/>
  <c r="Z276" i="2"/>
  <c r="U276" i="2"/>
  <c r="AA276" i="2" s="1"/>
  <c r="M276" i="2"/>
  <c r="AC275" i="2"/>
  <c r="AB275" i="2"/>
  <c r="Z275" i="2"/>
  <c r="U275" i="2"/>
  <c r="M275" i="2"/>
  <c r="P275" i="2" s="1"/>
  <c r="AC274" i="2"/>
  <c r="AB274" i="2"/>
  <c r="Z274" i="2"/>
  <c r="U274" i="2"/>
  <c r="M274" i="2"/>
  <c r="P274" i="2" s="1"/>
  <c r="AC273" i="2"/>
  <c r="AB273" i="2"/>
  <c r="Z273" i="2"/>
  <c r="U273" i="2"/>
  <c r="M273" i="2"/>
  <c r="P273" i="2" s="1"/>
  <c r="AC272" i="2"/>
  <c r="AB272" i="2"/>
  <c r="Z272" i="2"/>
  <c r="U272" i="2"/>
  <c r="M272" i="2"/>
  <c r="P272" i="2" s="1"/>
  <c r="AC271" i="2"/>
  <c r="AB271" i="2"/>
  <c r="Z271" i="2"/>
  <c r="U271" i="2"/>
  <c r="M271" i="2"/>
  <c r="Q271" i="2" s="1"/>
  <c r="AC270" i="2"/>
  <c r="AB270" i="2"/>
  <c r="Z270" i="2"/>
  <c r="U270" i="2"/>
  <c r="M270" i="2"/>
  <c r="P270" i="2" s="1"/>
  <c r="AC269" i="2"/>
  <c r="AB269" i="2"/>
  <c r="Z269" i="2"/>
  <c r="U269" i="2"/>
  <c r="M269" i="2"/>
  <c r="P269" i="2" s="1"/>
  <c r="AC268" i="2"/>
  <c r="AB268" i="2"/>
  <c r="Z268" i="2"/>
  <c r="M268" i="2"/>
  <c r="P268" i="2" s="1"/>
  <c r="L29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37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AA268" i="2" l="1"/>
  <c r="AD268" i="2"/>
  <c r="AA271" i="2"/>
  <c r="AD271" i="2" s="1"/>
  <c r="AA279" i="2"/>
  <c r="AD279" i="2" s="1"/>
  <c r="AD276" i="2"/>
  <c r="AD284" i="2"/>
  <c r="U307" i="2"/>
  <c r="AA278" i="2"/>
  <c r="AD278" i="2" s="1"/>
  <c r="AA280" i="2"/>
  <c r="AD280" i="2" s="1"/>
  <c r="AA288" i="2"/>
  <c r="AD288" i="2" s="1"/>
  <c r="AA297" i="2"/>
  <c r="AD297" i="2" s="1"/>
  <c r="Q293" i="2"/>
  <c r="AA286" i="2"/>
  <c r="AD286" i="2" s="1"/>
  <c r="AA277" i="2"/>
  <c r="AD277" i="2" s="1"/>
  <c r="AA285" i="2"/>
  <c r="AD285" i="2" s="1"/>
  <c r="Q270" i="2"/>
  <c r="Q277" i="2"/>
  <c r="Q269" i="2"/>
  <c r="Q286" i="2"/>
  <c r="Q285" i="2"/>
  <c r="Q278" i="2"/>
  <c r="P276" i="2"/>
  <c r="Q276" i="2"/>
  <c r="P284" i="2"/>
  <c r="Q284" i="2"/>
  <c r="P292" i="2"/>
  <c r="Q292" i="2"/>
  <c r="P271" i="2"/>
  <c r="AA274" i="2"/>
  <c r="AD274" i="2" s="1"/>
  <c r="AA282" i="2"/>
  <c r="AD282" i="2" s="1"/>
  <c r="AA290" i="2"/>
  <c r="AD290" i="2" s="1"/>
  <c r="Q295" i="2"/>
  <c r="Q287" i="2"/>
  <c r="Q279" i="2"/>
  <c r="Q294" i="2"/>
  <c r="AA270" i="2"/>
  <c r="AD270" i="2" s="1"/>
  <c r="AA273" i="2"/>
  <c r="AD273" i="2" s="1"/>
  <c r="AA281" i="2"/>
  <c r="AD281" i="2" s="1"/>
  <c r="AA289" i="2"/>
  <c r="AD289" i="2" s="1"/>
  <c r="AA295" i="2"/>
  <c r="AD295" i="2" s="1"/>
  <c r="Q268" i="2"/>
  <c r="Q291" i="2"/>
  <c r="Q283" i="2"/>
  <c r="Q275" i="2"/>
  <c r="AA275" i="2"/>
  <c r="AD275" i="2" s="1"/>
  <c r="AA283" i="2"/>
  <c r="AD283" i="2" s="1"/>
  <c r="AA291" i="2"/>
  <c r="AD291" i="2" s="1"/>
  <c r="Q290" i="2"/>
  <c r="Q282" i="2"/>
  <c r="Q274" i="2"/>
  <c r="AA269" i="2"/>
  <c r="AD269" i="2" s="1"/>
  <c r="AA272" i="2"/>
  <c r="AD272" i="2" s="1"/>
  <c r="AA292" i="2"/>
  <c r="AD292" i="2" s="1"/>
  <c r="Q297" i="2"/>
  <c r="Q289" i="2"/>
  <c r="Q281" i="2"/>
  <c r="Q273" i="2"/>
  <c r="Q296" i="2"/>
  <c r="Q288" i="2"/>
  <c r="Q280" i="2"/>
  <c r="Q272" i="2"/>
  <c r="AA296" i="2"/>
  <c r="AD296" i="2" s="1"/>
  <c r="AA294" i="2"/>
  <c r="AD294" i="2" s="1"/>
  <c r="AA293" i="2"/>
  <c r="AD293" i="2" s="1"/>
  <c r="AC267" i="2" l="1"/>
  <c r="Z267" i="2"/>
  <c r="AA267" i="2" s="1"/>
  <c r="AD267" i="2" s="1"/>
  <c r="M267" i="2"/>
  <c r="L267" i="2"/>
  <c r="AC266" i="2"/>
  <c r="Z266" i="2"/>
  <c r="AA266" i="2" s="1"/>
  <c r="M266" i="2"/>
  <c r="L266" i="2"/>
  <c r="AC265" i="2"/>
  <c r="Z265" i="2"/>
  <c r="AA265" i="2" s="1"/>
  <c r="M265" i="2"/>
  <c r="L265" i="2"/>
  <c r="AC264" i="2"/>
  <c r="Z264" i="2"/>
  <c r="AA264" i="2" s="1"/>
  <c r="AD264" i="2" s="1"/>
  <c r="M264" i="2"/>
  <c r="L264" i="2"/>
  <c r="AC263" i="2"/>
  <c r="Z263" i="2"/>
  <c r="AA263" i="2" s="1"/>
  <c r="M263" i="2"/>
  <c r="L263" i="2"/>
  <c r="AC262" i="2"/>
  <c r="Z262" i="2"/>
  <c r="AA262" i="2" s="1"/>
  <c r="AD262" i="2" s="1"/>
  <c r="M262" i="2"/>
  <c r="L262" i="2"/>
  <c r="AC261" i="2"/>
  <c r="Z261" i="2"/>
  <c r="AA261" i="2" s="1"/>
  <c r="M261" i="2"/>
  <c r="L261" i="2"/>
  <c r="AC260" i="2"/>
  <c r="Z260" i="2"/>
  <c r="AA260" i="2" s="1"/>
  <c r="AD260" i="2" s="1"/>
  <c r="M260" i="2"/>
  <c r="L260" i="2"/>
  <c r="AC259" i="2"/>
  <c r="Z259" i="2"/>
  <c r="AA259" i="2" s="1"/>
  <c r="M259" i="2"/>
  <c r="L259" i="2"/>
  <c r="AC258" i="2"/>
  <c r="Z258" i="2"/>
  <c r="AA258" i="2" s="1"/>
  <c r="M258" i="2"/>
  <c r="L258" i="2"/>
  <c r="AC257" i="2"/>
  <c r="Z257" i="2"/>
  <c r="AA257" i="2" s="1"/>
  <c r="M257" i="2"/>
  <c r="L257" i="2"/>
  <c r="AC256" i="2"/>
  <c r="Z256" i="2"/>
  <c r="AA256" i="2" s="1"/>
  <c r="AD256" i="2" s="1"/>
  <c r="M256" i="2"/>
  <c r="L256" i="2"/>
  <c r="AC255" i="2"/>
  <c r="Z255" i="2"/>
  <c r="AA255" i="2" s="1"/>
  <c r="M255" i="2"/>
  <c r="L255" i="2"/>
  <c r="AC254" i="2"/>
  <c r="Z254" i="2"/>
  <c r="AA254" i="2" s="1"/>
  <c r="AD254" i="2" s="1"/>
  <c r="M254" i="2"/>
  <c r="L254" i="2"/>
  <c r="AC253" i="2"/>
  <c r="Z253" i="2"/>
  <c r="AA253" i="2" s="1"/>
  <c r="M253" i="2"/>
  <c r="L253" i="2"/>
  <c r="AC252" i="2"/>
  <c r="Z252" i="2"/>
  <c r="AA252" i="2" s="1"/>
  <c r="AD252" i="2" s="1"/>
  <c r="M252" i="2"/>
  <c r="L252" i="2"/>
  <c r="AC251" i="2"/>
  <c r="Z251" i="2"/>
  <c r="AA251" i="2" s="1"/>
  <c r="M251" i="2"/>
  <c r="L251" i="2"/>
  <c r="AC250" i="2"/>
  <c r="Z250" i="2"/>
  <c r="AA250" i="2" s="1"/>
  <c r="AD250" i="2" s="1"/>
  <c r="M250" i="2"/>
  <c r="L250" i="2"/>
  <c r="AC249" i="2"/>
  <c r="Z249" i="2"/>
  <c r="AA249" i="2" s="1"/>
  <c r="M249" i="2"/>
  <c r="L249" i="2"/>
  <c r="AC248" i="2"/>
  <c r="Z248" i="2"/>
  <c r="AA248" i="2" s="1"/>
  <c r="AD248" i="2" s="1"/>
  <c r="M248" i="2"/>
  <c r="L248" i="2"/>
  <c r="AC247" i="2"/>
  <c r="Z247" i="2"/>
  <c r="AA247" i="2" s="1"/>
  <c r="M247" i="2"/>
  <c r="L247" i="2"/>
  <c r="AC246" i="2"/>
  <c r="Z246" i="2"/>
  <c r="AA246" i="2" s="1"/>
  <c r="AD246" i="2" s="1"/>
  <c r="M246" i="2"/>
  <c r="L246" i="2"/>
  <c r="AC245" i="2"/>
  <c r="Z245" i="2"/>
  <c r="AA245" i="2" s="1"/>
  <c r="M245" i="2"/>
  <c r="L245" i="2"/>
  <c r="AC244" i="2"/>
  <c r="Z244" i="2"/>
  <c r="AA244" i="2" s="1"/>
  <c r="M244" i="2"/>
  <c r="L244" i="2"/>
  <c r="AC243" i="2"/>
  <c r="Z243" i="2"/>
  <c r="AA243" i="2" s="1"/>
  <c r="M243" i="2"/>
  <c r="L243" i="2"/>
  <c r="AC242" i="2"/>
  <c r="Z242" i="2"/>
  <c r="AA242" i="2" s="1"/>
  <c r="AD242" i="2" s="1"/>
  <c r="M242" i="2"/>
  <c r="L242" i="2"/>
  <c r="AC241" i="2"/>
  <c r="Z241" i="2"/>
  <c r="AA241" i="2" s="1"/>
  <c r="M241" i="2"/>
  <c r="L241" i="2"/>
  <c r="AC240" i="2"/>
  <c r="Z240" i="2"/>
  <c r="AA240" i="2" s="1"/>
  <c r="AD240" i="2" s="1"/>
  <c r="M240" i="2"/>
  <c r="L240" i="2"/>
  <c r="AC239" i="2"/>
  <c r="Z239" i="2"/>
  <c r="AA239" i="2" s="1"/>
  <c r="M239" i="2"/>
  <c r="L239" i="2"/>
  <c r="AC238" i="2"/>
  <c r="Z238" i="2"/>
  <c r="AA238" i="2" s="1"/>
  <c r="AD238" i="2" s="1"/>
  <c r="M238" i="2"/>
  <c r="L238" i="2"/>
  <c r="Z237" i="2"/>
  <c r="AA237" i="2" s="1"/>
  <c r="M237" i="2"/>
  <c r="L237" i="2"/>
  <c r="AC237" i="2"/>
  <c r="Z4" i="2"/>
  <c r="AA4" i="2" s="1"/>
  <c r="Z5" i="2"/>
  <c r="AA5" i="2" s="1"/>
  <c r="Z6" i="2"/>
  <c r="AA6" i="2" s="1"/>
  <c r="Z7" i="2"/>
  <c r="AA7" i="2" s="1"/>
  <c r="Z8" i="2"/>
  <c r="AA8" i="2" s="1"/>
  <c r="Z9" i="2"/>
  <c r="AA9" i="2" s="1"/>
  <c r="Z10" i="2"/>
  <c r="AA10" i="2" s="1"/>
  <c r="Z11" i="2"/>
  <c r="AA11" i="2" s="1"/>
  <c r="Z12" i="2"/>
  <c r="AA12" i="2" s="1"/>
  <c r="Z13" i="2"/>
  <c r="AA13" i="2" s="1"/>
  <c r="Z14" i="2"/>
  <c r="AA14" i="2" s="1"/>
  <c r="Z15" i="2"/>
  <c r="AA15" i="2" s="1"/>
  <c r="Z16" i="2"/>
  <c r="AA16" i="2" s="1"/>
  <c r="Z17" i="2"/>
  <c r="AA17" i="2" s="1"/>
  <c r="Z18" i="2"/>
  <c r="AA18" i="2" s="1"/>
  <c r="Z19" i="2"/>
  <c r="AA19" i="2" s="1"/>
  <c r="Z20" i="2"/>
  <c r="AA20" i="2" s="1"/>
  <c r="Z21" i="2"/>
  <c r="AA21" i="2" s="1"/>
  <c r="Z22" i="2"/>
  <c r="AA22" i="2" s="1"/>
  <c r="Z23" i="2"/>
  <c r="AA23" i="2" s="1"/>
  <c r="Z24" i="2"/>
  <c r="AA24" i="2" s="1"/>
  <c r="Z25" i="2"/>
  <c r="AA25" i="2" s="1"/>
  <c r="Z26" i="2"/>
  <c r="AA26" i="2" s="1"/>
  <c r="Z27" i="2"/>
  <c r="AA27" i="2" s="1"/>
  <c r="Z28" i="2"/>
  <c r="AA28" i="2" s="1"/>
  <c r="Z29" i="2"/>
  <c r="AA29" i="2" s="1"/>
  <c r="Z30" i="2"/>
  <c r="AA30" i="2" s="1"/>
  <c r="Z31" i="2"/>
  <c r="AA31" i="2" s="1"/>
  <c r="Z32" i="2"/>
  <c r="AA32" i="2" s="1"/>
  <c r="Z33" i="2"/>
  <c r="AA33" i="2" s="1"/>
  <c r="Z34" i="2"/>
  <c r="AA34" i="2" s="1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Z76" i="2"/>
  <c r="AA76" i="2" s="1"/>
  <c r="Z77" i="2"/>
  <c r="AA77" i="2" s="1"/>
  <c r="Z78" i="2"/>
  <c r="AA78" i="2" s="1"/>
  <c r="Z79" i="2"/>
  <c r="AA79" i="2" s="1"/>
  <c r="Z80" i="2"/>
  <c r="AA80" i="2" s="1"/>
  <c r="Z81" i="2"/>
  <c r="AA81" i="2" s="1"/>
  <c r="Z82" i="2"/>
  <c r="AA82" i="2" s="1"/>
  <c r="Z83" i="2"/>
  <c r="AA83" i="2" s="1"/>
  <c r="Z84" i="2"/>
  <c r="AA84" i="2" s="1"/>
  <c r="Z85" i="2"/>
  <c r="AA85" i="2" s="1"/>
  <c r="Z86" i="2"/>
  <c r="AA86" i="2" s="1"/>
  <c r="Z87" i="2"/>
  <c r="AA87" i="2" s="1"/>
  <c r="Z88" i="2"/>
  <c r="AA88" i="2" s="1"/>
  <c r="Z89" i="2"/>
  <c r="AA89" i="2" s="1"/>
  <c r="Z90" i="2"/>
  <c r="AA90" i="2" s="1"/>
  <c r="Z91" i="2"/>
  <c r="AA91" i="2" s="1"/>
  <c r="Z92" i="2"/>
  <c r="AA92" i="2" s="1"/>
  <c r="Z93" i="2"/>
  <c r="AA93" i="2" s="1"/>
  <c r="Z94" i="2"/>
  <c r="AA94" i="2" s="1"/>
  <c r="Z95" i="2"/>
  <c r="AA95" i="2" s="1"/>
  <c r="Z96" i="2"/>
  <c r="AA96" i="2" s="1"/>
  <c r="Z97" i="2"/>
  <c r="AA97" i="2" s="1"/>
  <c r="Z98" i="2"/>
  <c r="AA98" i="2" s="1"/>
  <c r="Z99" i="2"/>
  <c r="AA99" i="2" s="1"/>
  <c r="Z100" i="2"/>
  <c r="AA100" i="2" s="1"/>
  <c r="Z101" i="2"/>
  <c r="AA101" i="2" s="1"/>
  <c r="Z102" i="2"/>
  <c r="AA102" i="2" s="1"/>
  <c r="Z103" i="2"/>
  <c r="AA103" i="2" s="1"/>
  <c r="Z104" i="2"/>
  <c r="AA104" i="2" s="1"/>
  <c r="Z105" i="2"/>
  <c r="AA105" i="2" s="1"/>
  <c r="Z106" i="2"/>
  <c r="AA106" i="2" s="1"/>
  <c r="Z107" i="2"/>
  <c r="AA107" i="2" s="1"/>
  <c r="Z108" i="2"/>
  <c r="AA108" i="2" s="1"/>
  <c r="Z109" i="2"/>
  <c r="AA109" i="2" s="1"/>
  <c r="Z110" i="2"/>
  <c r="AA110" i="2" s="1"/>
  <c r="Z111" i="2"/>
  <c r="AA111" i="2" s="1"/>
  <c r="Z112" i="2"/>
  <c r="AA112" i="2" s="1"/>
  <c r="Z113" i="2"/>
  <c r="AA113" i="2" s="1"/>
  <c r="Z114" i="2"/>
  <c r="AA114" i="2" s="1"/>
  <c r="Z115" i="2"/>
  <c r="AA115" i="2" s="1"/>
  <c r="Z116" i="2"/>
  <c r="AA116" i="2" s="1"/>
  <c r="Z117" i="2"/>
  <c r="AA117" i="2" s="1"/>
  <c r="Z118" i="2"/>
  <c r="AA118" i="2" s="1"/>
  <c r="Z119" i="2"/>
  <c r="AA119" i="2" s="1"/>
  <c r="Z120" i="2"/>
  <c r="AA120" i="2" s="1"/>
  <c r="Z121" i="2"/>
  <c r="AA121" i="2" s="1"/>
  <c r="Z122" i="2"/>
  <c r="AA122" i="2" s="1"/>
  <c r="Z123" i="2"/>
  <c r="AA123" i="2" s="1"/>
  <c r="Z124" i="2"/>
  <c r="AA124" i="2" s="1"/>
  <c r="Z125" i="2"/>
  <c r="AA125" i="2" s="1"/>
  <c r="Z126" i="2"/>
  <c r="AA126" i="2" s="1"/>
  <c r="Z127" i="2"/>
  <c r="AA127" i="2" s="1"/>
  <c r="Z128" i="2"/>
  <c r="AA128" i="2" s="1"/>
  <c r="Z129" i="2"/>
  <c r="AA129" i="2" s="1"/>
  <c r="Z130" i="2"/>
  <c r="AA130" i="2" s="1"/>
  <c r="Z131" i="2"/>
  <c r="AA131" i="2" s="1"/>
  <c r="Z132" i="2"/>
  <c r="AA132" i="2" s="1"/>
  <c r="Z133" i="2"/>
  <c r="AA133" i="2" s="1"/>
  <c r="Z134" i="2"/>
  <c r="AA134" i="2" s="1"/>
  <c r="Z135" i="2"/>
  <c r="AA135" i="2" s="1"/>
  <c r="Z136" i="2"/>
  <c r="AA136" i="2" s="1"/>
  <c r="Z137" i="2"/>
  <c r="AA137" i="2" s="1"/>
  <c r="Z138" i="2"/>
  <c r="AA138" i="2" s="1"/>
  <c r="Z139" i="2"/>
  <c r="AA139" i="2" s="1"/>
  <c r="Z140" i="2"/>
  <c r="AA140" i="2" s="1"/>
  <c r="Z141" i="2"/>
  <c r="AA141" i="2" s="1"/>
  <c r="Z142" i="2"/>
  <c r="AA142" i="2" s="1"/>
  <c r="Z143" i="2"/>
  <c r="AA143" i="2" s="1"/>
  <c r="Z144" i="2"/>
  <c r="AA144" i="2" s="1"/>
  <c r="Z145" i="2"/>
  <c r="AA145" i="2" s="1"/>
  <c r="Z146" i="2"/>
  <c r="AA146" i="2" s="1"/>
  <c r="Z147" i="2"/>
  <c r="AA147" i="2" s="1"/>
  <c r="Z148" i="2"/>
  <c r="AA148" i="2" s="1"/>
  <c r="Z149" i="2"/>
  <c r="AA149" i="2" s="1"/>
  <c r="Z150" i="2"/>
  <c r="AA150" i="2" s="1"/>
  <c r="Z151" i="2"/>
  <c r="AA151" i="2" s="1"/>
  <c r="Z152" i="2"/>
  <c r="AA152" i="2" s="1"/>
  <c r="Z153" i="2"/>
  <c r="AA153" i="2" s="1"/>
  <c r="Z154" i="2"/>
  <c r="AA154" i="2" s="1"/>
  <c r="Z155" i="2"/>
  <c r="AA155" i="2" s="1"/>
  <c r="Z156" i="2"/>
  <c r="AA156" i="2" s="1"/>
  <c r="Z157" i="2"/>
  <c r="AA157" i="2" s="1"/>
  <c r="Z158" i="2"/>
  <c r="AA158" i="2" s="1"/>
  <c r="Z159" i="2"/>
  <c r="AA159" i="2" s="1"/>
  <c r="Z160" i="2"/>
  <c r="AA160" i="2" s="1"/>
  <c r="Z161" i="2"/>
  <c r="AA161" i="2" s="1"/>
  <c r="Z162" i="2"/>
  <c r="AA162" i="2" s="1"/>
  <c r="Z163" i="2"/>
  <c r="AA163" i="2" s="1"/>
  <c r="Z164" i="2"/>
  <c r="AA164" i="2" s="1"/>
  <c r="Z165" i="2"/>
  <c r="AA165" i="2" s="1"/>
  <c r="Z166" i="2"/>
  <c r="AA166" i="2" s="1"/>
  <c r="Z167" i="2"/>
  <c r="AA167" i="2" s="1"/>
  <c r="Z168" i="2"/>
  <c r="AA168" i="2" s="1"/>
  <c r="Z169" i="2"/>
  <c r="AA169" i="2" s="1"/>
  <c r="Z170" i="2"/>
  <c r="AA170" i="2" s="1"/>
  <c r="Z171" i="2"/>
  <c r="AA171" i="2" s="1"/>
  <c r="Z172" i="2"/>
  <c r="AA172" i="2" s="1"/>
  <c r="Z173" i="2"/>
  <c r="AA173" i="2" s="1"/>
  <c r="Z174" i="2"/>
  <c r="AA174" i="2" s="1"/>
  <c r="Z175" i="2"/>
  <c r="AA175" i="2" s="1"/>
  <c r="Z176" i="2"/>
  <c r="AA176" i="2" s="1"/>
  <c r="Z177" i="2"/>
  <c r="AA177" i="2" s="1"/>
  <c r="Z178" i="2"/>
  <c r="AA178" i="2" s="1"/>
  <c r="Z179" i="2"/>
  <c r="AA179" i="2" s="1"/>
  <c r="Z180" i="2"/>
  <c r="AA180" i="2" s="1"/>
  <c r="Z181" i="2"/>
  <c r="AA181" i="2" s="1"/>
  <c r="Z182" i="2"/>
  <c r="AA182" i="2" s="1"/>
  <c r="Z183" i="2"/>
  <c r="AA183" i="2" s="1"/>
  <c r="Z184" i="2"/>
  <c r="AA184" i="2" s="1"/>
  <c r="Z185" i="2"/>
  <c r="AA185" i="2" s="1"/>
  <c r="Z186" i="2"/>
  <c r="AA186" i="2" s="1"/>
  <c r="Z187" i="2"/>
  <c r="AA187" i="2" s="1"/>
  <c r="Z188" i="2"/>
  <c r="AA188" i="2" s="1"/>
  <c r="Z189" i="2"/>
  <c r="AA189" i="2" s="1"/>
  <c r="Z190" i="2"/>
  <c r="AA190" i="2" s="1"/>
  <c r="Z191" i="2"/>
  <c r="AA191" i="2" s="1"/>
  <c r="Z192" i="2"/>
  <c r="AA192" i="2" s="1"/>
  <c r="Z193" i="2"/>
  <c r="AA193" i="2" s="1"/>
  <c r="Z194" i="2"/>
  <c r="AA194" i="2" s="1"/>
  <c r="Z195" i="2"/>
  <c r="AA195" i="2" s="1"/>
  <c r="Z196" i="2"/>
  <c r="AA196" i="2" s="1"/>
  <c r="Z197" i="2"/>
  <c r="AA197" i="2" s="1"/>
  <c r="Z198" i="2"/>
  <c r="AA198" i="2" s="1"/>
  <c r="Z199" i="2"/>
  <c r="AA199" i="2" s="1"/>
  <c r="Z200" i="2"/>
  <c r="AA200" i="2" s="1"/>
  <c r="Z201" i="2"/>
  <c r="AA201" i="2" s="1"/>
  <c r="Z202" i="2"/>
  <c r="AA202" i="2" s="1"/>
  <c r="Z203" i="2"/>
  <c r="AA203" i="2" s="1"/>
  <c r="Z204" i="2"/>
  <c r="AA204" i="2" s="1"/>
  <c r="Z205" i="2"/>
  <c r="AA205" i="2" s="1"/>
  <c r="Z206" i="2"/>
  <c r="AA206" i="2" s="1"/>
  <c r="Z207" i="2"/>
  <c r="AA207" i="2" s="1"/>
  <c r="Z208" i="2"/>
  <c r="AA208" i="2" s="1"/>
  <c r="Z209" i="2"/>
  <c r="AA209" i="2" s="1"/>
  <c r="Z210" i="2"/>
  <c r="AA210" i="2" s="1"/>
  <c r="Z211" i="2"/>
  <c r="AA211" i="2" s="1"/>
  <c r="Z212" i="2"/>
  <c r="AA212" i="2" s="1"/>
  <c r="Z213" i="2"/>
  <c r="AA213" i="2" s="1"/>
  <c r="Z214" i="2"/>
  <c r="AA214" i="2" s="1"/>
  <c r="Z215" i="2"/>
  <c r="AA215" i="2" s="1"/>
  <c r="Z216" i="2"/>
  <c r="AA216" i="2" s="1"/>
  <c r="Z217" i="2"/>
  <c r="AA217" i="2" s="1"/>
  <c r="Z218" i="2"/>
  <c r="AA218" i="2" s="1"/>
  <c r="Z219" i="2"/>
  <c r="AA219" i="2" s="1"/>
  <c r="Z220" i="2"/>
  <c r="AA220" i="2" s="1"/>
  <c r="Z221" i="2"/>
  <c r="AA221" i="2" s="1"/>
  <c r="Z222" i="2"/>
  <c r="AA222" i="2" s="1"/>
  <c r="Z223" i="2"/>
  <c r="AA223" i="2" s="1"/>
  <c r="Z224" i="2"/>
  <c r="AA224" i="2" s="1"/>
  <c r="Z225" i="2"/>
  <c r="AA225" i="2" s="1"/>
  <c r="Z226" i="2"/>
  <c r="AA226" i="2" s="1"/>
  <c r="Z227" i="2"/>
  <c r="AA227" i="2" s="1"/>
  <c r="Z228" i="2"/>
  <c r="AA228" i="2" s="1"/>
  <c r="Z229" i="2"/>
  <c r="AA229" i="2" s="1"/>
  <c r="Z230" i="2"/>
  <c r="AA230" i="2" s="1"/>
  <c r="Z231" i="2"/>
  <c r="AA231" i="2" s="1"/>
  <c r="Z232" i="2"/>
  <c r="AA232" i="2" s="1"/>
  <c r="Z233" i="2"/>
  <c r="AA233" i="2" s="1"/>
  <c r="Z234" i="2"/>
  <c r="AA234" i="2" s="1"/>
  <c r="Z235" i="2"/>
  <c r="AA235" i="2" s="1"/>
  <c r="Z236" i="2"/>
  <c r="AA236" i="2" s="1"/>
  <c r="AD239" i="2" l="1"/>
  <c r="AD241" i="2"/>
  <c r="AD243" i="2"/>
  <c r="AD245" i="2"/>
  <c r="AD247" i="2"/>
  <c r="AD249" i="2"/>
  <c r="AD251" i="2"/>
  <c r="AD253" i="2"/>
  <c r="AD257" i="2"/>
  <c r="AD259" i="2"/>
  <c r="AD261" i="2"/>
  <c r="AD263" i="2"/>
  <c r="AD237" i="2"/>
  <c r="P246" i="2"/>
  <c r="Q246" i="2"/>
  <c r="P260" i="2"/>
  <c r="Q260" i="2"/>
  <c r="P256" i="2"/>
  <c r="Q256" i="2"/>
  <c r="P262" i="2"/>
  <c r="Q262" i="2"/>
  <c r="P239" i="2"/>
  <c r="Q239" i="2"/>
  <c r="P241" i="2"/>
  <c r="Q241" i="2"/>
  <c r="P243" i="2"/>
  <c r="Q243" i="2"/>
  <c r="P245" i="2"/>
  <c r="Q245" i="2"/>
  <c r="P247" i="2"/>
  <c r="Q247" i="2"/>
  <c r="P249" i="2"/>
  <c r="Q249" i="2"/>
  <c r="P251" i="2"/>
  <c r="Q251" i="2"/>
  <c r="P253" i="2"/>
  <c r="Q253" i="2"/>
  <c r="P255" i="2"/>
  <c r="Q255" i="2"/>
  <c r="P257" i="2"/>
  <c r="Q257" i="2"/>
  <c r="P259" i="2"/>
  <c r="Q259" i="2"/>
  <c r="P261" i="2"/>
  <c r="Q261" i="2"/>
  <c r="P263" i="2"/>
  <c r="Q263" i="2"/>
  <c r="P265" i="2"/>
  <c r="Q265" i="2"/>
  <c r="P267" i="2"/>
  <c r="Q267" i="2"/>
  <c r="P240" i="2"/>
  <c r="Q240" i="2"/>
  <c r="P252" i="2"/>
  <c r="Q252" i="2"/>
  <c r="P266" i="2"/>
  <c r="Q266" i="2"/>
  <c r="P237" i="2"/>
  <c r="Q237" i="2"/>
  <c r="P244" i="2"/>
  <c r="Q244" i="2"/>
  <c r="P250" i="2"/>
  <c r="Q250" i="2"/>
  <c r="P258" i="2"/>
  <c r="Q258" i="2"/>
  <c r="P238" i="2"/>
  <c r="Q238" i="2"/>
  <c r="P242" i="2"/>
  <c r="Q242" i="2"/>
  <c r="P248" i="2"/>
  <c r="Q248" i="2"/>
  <c r="P254" i="2"/>
  <c r="Q254" i="2"/>
  <c r="P264" i="2"/>
  <c r="Q264" i="2"/>
  <c r="AD266" i="2"/>
  <c r="AD265" i="2"/>
  <c r="AD258" i="2"/>
  <c r="AD255" i="2"/>
  <c r="AD24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B4" i="2" l="1"/>
  <c r="AC4" i="2"/>
  <c r="AB5" i="2"/>
  <c r="AC5" i="2"/>
  <c r="AB6" i="2"/>
  <c r="AC6" i="2"/>
  <c r="AB7" i="2"/>
  <c r="AC7" i="2"/>
  <c r="AB8" i="2"/>
  <c r="AC8" i="2"/>
  <c r="AB9" i="2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B146" i="2"/>
  <c r="AC146" i="2"/>
  <c r="AB147" i="2"/>
  <c r="AC147" i="2"/>
  <c r="AB148" i="2"/>
  <c r="AC148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B177" i="2"/>
  <c r="AC177" i="2"/>
  <c r="AB178" i="2"/>
  <c r="AC178" i="2"/>
  <c r="AB179" i="2"/>
  <c r="AC179" i="2"/>
  <c r="AB180" i="2"/>
  <c r="AC180" i="2"/>
  <c r="AB181" i="2"/>
  <c r="AC181" i="2"/>
  <c r="AB182" i="2"/>
  <c r="AC182" i="2"/>
  <c r="AB183" i="2"/>
  <c r="AC183" i="2"/>
  <c r="AB184" i="2"/>
  <c r="AC184" i="2"/>
  <c r="AB185" i="2"/>
  <c r="AC185" i="2"/>
  <c r="AB186" i="2"/>
  <c r="AC186" i="2"/>
  <c r="AB187" i="2"/>
  <c r="AC187" i="2"/>
  <c r="AB188" i="2"/>
  <c r="AC188" i="2"/>
  <c r="AB189" i="2"/>
  <c r="AC189" i="2"/>
  <c r="AB190" i="2"/>
  <c r="AC190" i="2"/>
  <c r="AB191" i="2"/>
  <c r="AC191" i="2"/>
  <c r="AB192" i="2"/>
  <c r="AC192" i="2"/>
  <c r="AB193" i="2"/>
  <c r="AC193" i="2"/>
  <c r="AB194" i="2"/>
  <c r="AC194" i="2"/>
  <c r="AB195" i="2"/>
  <c r="AC195" i="2"/>
  <c r="AB196" i="2"/>
  <c r="AC196" i="2"/>
  <c r="AB197" i="2"/>
  <c r="AC197" i="2"/>
  <c r="AB198" i="2"/>
  <c r="AC198" i="2"/>
  <c r="AB199" i="2"/>
  <c r="AC199" i="2"/>
  <c r="AB200" i="2"/>
  <c r="AC200" i="2"/>
  <c r="AB201" i="2"/>
  <c r="AC201" i="2"/>
  <c r="AB202" i="2"/>
  <c r="AC202" i="2"/>
  <c r="AB203" i="2"/>
  <c r="AC203" i="2"/>
  <c r="AB204" i="2"/>
  <c r="AC204" i="2"/>
  <c r="AB205" i="2"/>
  <c r="AC205" i="2"/>
  <c r="AB206" i="2"/>
  <c r="AC206" i="2"/>
  <c r="AB207" i="2"/>
  <c r="AC207" i="2"/>
  <c r="AB208" i="2"/>
  <c r="AC208" i="2"/>
  <c r="AB209" i="2"/>
  <c r="AC209" i="2"/>
  <c r="AB210" i="2"/>
  <c r="AC210" i="2"/>
  <c r="AB211" i="2"/>
  <c r="AC211" i="2"/>
  <c r="AB212" i="2"/>
  <c r="AC212" i="2"/>
  <c r="AB213" i="2"/>
  <c r="AC213" i="2"/>
  <c r="AB214" i="2"/>
  <c r="AC214" i="2"/>
  <c r="AB215" i="2"/>
  <c r="AC215" i="2"/>
  <c r="AB216" i="2"/>
  <c r="AC216" i="2"/>
  <c r="AB217" i="2"/>
  <c r="AC217" i="2"/>
  <c r="AB218" i="2"/>
  <c r="AC218" i="2"/>
  <c r="AB219" i="2"/>
  <c r="AC219" i="2"/>
  <c r="AB220" i="2"/>
  <c r="AC220" i="2"/>
  <c r="AB221" i="2"/>
  <c r="AC221" i="2"/>
  <c r="AB222" i="2"/>
  <c r="AC222" i="2"/>
  <c r="AB223" i="2"/>
  <c r="AC223" i="2"/>
  <c r="AB224" i="2"/>
  <c r="AC224" i="2"/>
  <c r="AB225" i="2"/>
  <c r="AC225" i="2"/>
  <c r="AB226" i="2"/>
  <c r="AC226" i="2"/>
  <c r="AB227" i="2"/>
  <c r="AC227" i="2"/>
  <c r="AB228" i="2"/>
  <c r="AC228" i="2"/>
  <c r="AB229" i="2"/>
  <c r="AC229" i="2"/>
  <c r="AB230" i="2"/>
  <c r="AC230" i="2"/>
  <c r="AB231" i="2"/>
  <c r="AC231" i="2"/>
  <c r="AB232" i="2"/>
  <c r="AC232" i="2"/>
  <c r="AB233" i="2"/>
  <c r="AC233" i="2"/>
  <c r="AB234" i="2"/>
  <c r="AC234" i="2"/>
  <c r="AB235" i="2"/>
  <c r="AC235" i="2"/>
  <c r="AB236" i="2"/>
  <c r="AC236" i="2"/>
  <c r="M236" i="2"/>
  <c r="L236" i="2"/>
  <c r="O236" i="2" s="1"/>
  <c r="M235" i="2"/>
  <c r="L235" i="2"/>
  <c r="O235" i="2" s="1"/>
  <c r="M234" i="2"/>
  <c r="L234" i="2"/>
  <c r="O234" i="2" s="1"/>
  <c r="M233" i="2"/>
  <c r="L233" i="2"/>
  <c r="O233" i="2" s="1"/>
  <c r="M232" i="2"/>
  <c r="L232" i="2"/>
  <c r="O232" i="2" s="1"/>
  <c r="M231" i="2"/>
  <c r="L231" i="2"/>
  <c r="O231" i="2" s="1"/>
  <c r="M230" i="2"/>
  <c r="L230" i="2"/>
  <c r="O230" i="2" s="1"/>
  <c r="M229" i="2"/>
  <c r="L229" i="2"/>
  <c r="O229" i="2" s="1"/>
  <c r="M228" i="2"/>
  <c r="L228" i="2"/>
  <c r="O228" i="2" s="1"/>
  <c r="M227" i="2"/>
  <c r="L227" i="2"/>
  <c r="O227" i="2" s="1"/>
  <c r="M226" i="2"/>
  <c r="L226" i="2"/>
  <c r="O226" i="2" s="1"/>
  <c r="M225" i="2"/>
  <c r="L225" i="2"/>
  <c r="O225" i="2" s="1"/>
  <c r="M224" i="2"/>
  <c r="L224" i="2"/>
  <c r="O224" i="2" s="1"/>
  <c r="M223" i="2"/>
  <c r="L223" i="2"/>
  <c r="O223" i="2" s="1"/>
  <c r="M222" i="2"/>
  <c r="L222" i="2"/>
  <c r="O222" i="2" s="1"/>
  <c r="M221" i="2"/>
  <c r="L221" i="2"/>
  <c r="O221" i="2" s="1"/>
  <c r="M220" i="2"/>
  <c r="L220" i="2"/>
  <c r="O220" i="2" s="1"/>
  <c r="M219" i="2"/>
  <c r="L219" i="2"/>
  <c r="O219" i="2" s="1"/>
  <c r="M218" i="2"/>
  <c r="L218" i="2"/>
  <c r="O218" i="2" s="1"/>
  <c r="M217" i="2"/>
  <c r="L217" i="2"/>
  <c r="O217" i="2" s="1"/>
  <c r="M216" i="2"/>
  <c r="L216" i="2"/>
  <c r="O216" i="2" s="1"/>
  <c r="M215" i="2"/>
  <c r="L215" i="2"/>
  <c r="O215" i="2" s="1"/>
  <c r="M214" i="2"/>
  <c r="L214" i="2"/>
  <c r="O214" i="2" s="1"/>
  <c r="M213" i="2"/>
  <c r="L213" i="2"/>
  <c r="O213" i="2" s="1"/>
  <c r="M212" i="2"/>
  <c r="L212" i="2"/>
  <c r="O212" i="2" s="1"/>
  <c r="M211" i="2"/>
  <c r="L211" i="2"/>
  <c r="O211" i="2" s="1"/>
  <c r="M210" i="2"/>
  <c r="L210" i="2"/>
  <c r="O210" i="2" s="1"/>
  <c r="M209" i="2"/>
  <c r="L209" i="2"/>
  <c r="O209" i="2" s="1"/>
  <c r="M208" i="2"/>
  <c r="L208" i="2"/>
  <c r="O208" i="2" s="1"/>
  <c r="M207" i="2"/>
  <c r="L207" i="2"/>
  <c r="O207" i="2" s="1"/>
  <c r="M206" i="2"/>
  <c r="L206" i="2"/>
  <c r="O206" i="2" s="1"/>
  <c r="M205" i="2"/>
  <c r="L205" i="2"/>
  <c r="O205" i="2" s="1"/>
  <c r="M204" i="2"/>
  <c r="L204" i="2"/>
  <c r="O204" i="2" s="1"/>
  <c r="M203" i="2"/>
  <c r="L203" i="2"/>
  <c r="O203" i="2" s="1"/>
  <c r="M202" i="2"/>
  <c r="L202" i="2"/>
  <c r="O202" i="2" s="1"/>
  <c r="M201" i="2"/>
  <c r="L201" i="2"/>
  <c r="O201" i="2" s="1"/>
  <c r="M200" i="2"/>
  <c r="L200" i="2"/>
  <c r="O200" i="2" s="1"/>
  <c r="M199" i="2"/>
  <c r="L199" i="2"/>
  <c r="O199" i="2" s="1"/>
  <c r="M198" i="2"/>
  <c r="L198" i="2"/>
  <c r="O198" i="2" s="1"/>
  <c r="M197" i="2"/>
  <c r="L197" i="2"/>
  <c r="O197" i="2" s="1"/>
  <c r="M196" i="2"/>
  <c r="L196" i="2"/>
  <c r="O196" i="2" s="1"/>
  <c r="M195" i="2"/>
  <c r="L195" i="2"/>
  <c r="O195" i="2" s="1"/>
  <c r="M194" i="2"/>
  <c r="L194" i="2"/>
  <c r="O194" i="2" s="1"/>
  <c r="M193" i="2"/>
  <c r="L193" i="2"/>
  <c r="O193" i="2" s="1"/>
  <c r="M192" i="2"/>
  <c r="L192" i="2"/>
  <c r="O192" i="2" s="1"/>
  <c r="M191" i="2"/>
  <c r="L191" i="2"/>
  <c r="O191" i="2" s="1"/>
  <c r="M190" i="2"/>
  <c r="L190" i="2"/>
  <c r="O190" i="2" s="1"/>
  <c r="M189" i="2"/>
  <c r="L189" i="2"/>
  <c r="O189" i="2" s="1"/>
  <c r="M188" i="2"/>
  <c r="L188" i="2"/>
  <c r="O188" i="2" s="1"/>
  <c r="M187" i="2"/>
  <c r="L187" i="2"/>
  <c r="O187" i="2" s="1"/>
  <c r="M186" i="2"/>
  <c r="L186" i="2"/>
  <c r="O186" i="2" s="1"/>
  <c r="M185" i="2"/>
  <c r="L185" i="2"/>
  <c r="O185" i="2" s="1"/>
  <c r="M184" i="2"/>
  <c r="L184" i="2"/>
  <c r="O184" i="2" s="1"/>
  <c r="M183" i="2"/>
  <c r="L183" i="2"/>
  <c r="O183" i="2" s="1"/>
  <c r="M182" i="2"/>
  <c r="L182" i="2"/>
  <c r="O182" i="2" s="1"/>
  <c r="M181" i="2"/>
  <c r="L181" i="2"/>
  <c r="O181" i="2" s="1"/>
  <c r="M180" i="2"/>
  <c r="L180" i="2"/>
  <c r="O180" i="2" s="1"/>
  <c r="M179" i="2"/>
  <c r="L179" i="2"/>
  <c r="O179" i="2" s="1"/>
  <c r="M178" i="2"/>
  <c r="L178" i="2"/>
  <c r="O178" i="2" s="1"/>
  <c r="M177" i="2"/>
  <c r="L177" i="2"/>
  <c r="O177" i="2" s="1"/>
  <c r="M176" i="2"/>
  <c r="L176" i="2"/>
  <c r="O176" i="2" s="1"/>
  <c r="M175" i="2"/>
  <c r="L175" i="2"/>
  <c r="O175" i="2" s="1"/>
  <c r="M174" i="2"/>
  <c r="L174" i="2"/>
  <c r="O174" i="2" s="1"/>
  <c r="M173" i="2"/>
  <c r="L173" i="2"/>
  <c r="O173" i="2" s="1"/>
  <c r="M172" i="2"/>
  <c r="L172" i="2"/>
  <c r="O172" i="2" s="1"/>
  <c r="M171" i="2"/>
  <c r="L171" i="2"/>
  <c r="O171" i="2" s="1"/>
  <c r="M170" i="2"/>
  <c r="L170" i="2"/>
  <c r="O170" i="2" s="1"/>
  <c r="M169" i="2"/>
  <c r="L169" i="2"/>
  <c r="O169" i="2" s="1"/>
  <c r="M168" i="2"/>
  <c r="L168" i="2"/>
  <c r="O168" i="2" s="1"/>
  <c r="M167" i="2"/>
  <c r="L167" i="2"/>
  <c r="O167" i="2" s="1"/>
  <c r="M166" i="2"/>
  <c r="L166" i="2"/>
  <c r="O166" i="2" s="1"/>
  <c r="M165" i="2"/>
  <c r="L165" i="2"/>
  <c r="O165" i="2" s="1"/>
  <c r="M164" i="2"/>
  <c r="L164" i="2"/>
  <c r="O164" i="2" s="1"/>
  <c r="M163" i="2"/>
  <c r="L163" i="2"/>
  <c r="O163" i="2" s="1"/>
  <c r="M162" i="2"/>
  <c r="L162" i="2"/>
  <c r="O162" i="2" s="1"/>
  <c r="M161" i="2"/>
  <c r="L161" i="2"/>
  <c r="O161" i="2" s="1"/>
  <c r="M160" i="2"/>
  <c r="L160" i="2"/>
  <c r="O160" i="2" s="1"/>
  <c r="M159" i="2"/>
  <c r="L159" i="2"/>
  <c r="O159" i="2" s="1"/>
  <c r="M158" i="2"/>
  <c r="L158" i="2"/>
  <c r="O158" i="2" s="1"/>
  <c r="M157" i="2"/>
  <c r="L157" i="2"/>
  <c r="O157" i="2" s="1"/>
  <c r="M156" i="2"/>
  <c r="L156" i="2"/>
  <c r="O156" i="2" s="1"/>
  <c r="M155" i="2"/>
  <c r="L155" i="2"/>
  <c r="O155" i="2" s="1"/>
  <c r="M154" i="2"/>
  <c r="L154" i="2"/>
  <c r="O154" i="2" s="1"/>
  <c r="AC3" i="2"/>
  <c r="AB3" i="2"/>
  <c r="M3" i="2"/>
  <c r="L3" i="2"/>
  <c r="M153" i="2"/>
  <c r="L153" i="2"/>
  <c r="O153" i="2" s="1"/>
  <c r="M152" i="2"/>
  <c r="L152" i="2"/>
  <c r="O152" i="2" s="1"/>
  <c r="M151" i="2"/>
  <c r="L151" i="2"/>
  <c r="O151" i="2" s="1"/>
  <c r="M150" i="2"/>
  <c r="L150" i="2"/>
  <c r="O150" i="2" s="1"/>
  <c r="M149" i="2"/>
  <c r="L149" i="2"/>
  <c r="O149" i="2" s="1"/>
  <c r="M148" i="2"/>
  <c r="L148" i="2"/>
  <c r="O148" i="2" s="1"/>
  <c r="M147" i="2"/>
  <c r="L147" i="2"/>
  <c r="O147" i="2" s="1"/>
  <c r="M146" i="2"/>
  <c r="L146" i="2"/>
  <c r="O146" i="2" s="1"/>
  <c r="M145" i="2"/>
  <c r="L145" i="2"/>
  <c r="O145" i="2" s="1"/>
  <c r="M144" i="2"/>
  <c r="L144" i="2"/>
  <c r="O144" i="2" s="1"/>
  <c r="M143" i="2"/>
  <c r="L143" i="2"/>
  <c r="O143" i="2" s="1"/>
  <c r="M142" i="2"/>
  <c r="L142" i="2"/>
  <c r="O142" i="2" s="1"/>
  <c r="M141" i="2"/>
  <c r="L141" i="2"/>
  <c r="O141" i="2" s="1"/>
  <c r="M140" i="2"/>
  <c r="L140" i="2"/>
  <c r="O140" i="2" s="1"/>
  <c r="M139" i="2"/>
  <c r="L139" i="2"/>
  <c r="O139" i="2" s="1"/>
  <c r="M138" i="2"/>
  <c r="L138" i="2"/>
  <c r="O138" i="2" s="1"/>
  <c r="M137" i="2"/>
  <c r="L137" i="2"/>
  <c r="O137" i="2" s="1"/>
  <c r="M136" i="2"/>
  <c r="L136" i="2"/>
  <c r="O136" i="2" s="1"/>
  <c r="M135" i="2"/>
  <c r="L135" i="2"/>
  <c r="O135" i="2" s="1"/>
  <c r="M134" i="2"/>
  <c r="L134" i="2"/>
  <c r="O134" i="2" s="1"/>
  <c r="M133" i="2"/>
  <c r="L133" i="2"/>
  <c r="O133" i="2" s="1"/>
  <c r="M132" i="2"/>
  <c r="L132" i="2"/>
  <c r="O132" i="2" s="1"/>
  <c r="M131" i="2"/>
  <c r="L131" i="2"/>
  <c r="O131" i="2" s="1"/>
  <c r="M130" i="2"/>
  <c r="L130" i="2"/>
  <c r="O130" i="2" s="1"/>
  <c r="M129" i="2"/>
  <c r="L129" i="2"/>
  <c r="O129" i="2" s="1"/>
  <c r="M128" i="2"/>
  <c r="L128" i="2"/>
  <c r="O128" i="2" s="1"/>
  <c r="M127" i="2"/>
  <c r="L127" i="2"/>
  <c r="O127" i="2" s="1"/>
  <c r="M126" i="2"/>
  <c r="L126" i="2"/>
  <c r="O126" i="2" s="1"/>
  <c r="M125" i="2"/>
  <c r="L125" i="2"/>
  <c r="O125" i="2" s="1"/>
  <c r="M124" i="2"/>
  <c r="L124" i="2"/>
  <c r="O124" i="2" s="1"/>
  <c r="M123" i="2"/>
  <c r="L123" i="2"/>
  <c r="O123" i="2" s="1"/>
  <c r="M122" i="2"/>
  <c r="L122" i="2"/>
  <c r="O122" i="2" s="1"/>
  <c r="M121" i="2"/>
  <c r="L121" i="2"/>
  <c r="O121" i="2" s="1"/>
  <c r="M120" i="2"/>
  <c r="L120" i="2"/>
  <c r="O120" i="2" s="1"/>
  <c r="M119" i="2"/>
  <c r="L119" i="2"/>
  <c r="O119" i="2" s="1"/>
  <c r="M118" i="2"/>
  <c r="L118" i="2"/>
  <c r="O118" i="2" s="1"/>
  <c r="M117" i="2"/>
  <c r="L117" i="2"/>
  <c r="O117" i="2" s="1"/>
  <c r="M116" i="2"/>
  <c r="L116" i="2"/>
  <c r="O116" i="2" s="1"/>
  <c r="M115" i="2"/>
  <c r="L115" i="2"/>
  <c r="O115" i="2" s="1"/>
  <c r="M114" i="2"/>
  <c r="L114" i="2"/>
  <c r="O114" i="2" s="1"/>
  <c r="M113" i="2"/>
  <c r="L113" i="2"/>
  <c r="O113" i="2" s="1"/>
  <c r="M112" i="2"/>
  <c r="L112" i="2"/>
  <c r="O112" i="2" s="1"/>
  <c r="M111" i="2"/>
  <c r="L111" i="2"/>
  <c r="O111" i="2" s="1"/>
  <c r="M110" i="2"/>
  <c r="L110" i="2"/>
  <c r="O110" i="2" s="1"/>
  <c r="M109" i="2"/>
  <c r="L109" i="2"/>
  <c r="O109" i="2" s="1"/>
  <c r="M108" i="2"/>
  <c r="L108" i="2"/>
  <c r="O108" i="2" s="1"/>
  <c r="M107" i="2"/>
  <c r="L107" i="2"/>
  <c r="O107" i="2" s="1"/>
  <c r="M106" i="2"/>
  <c r="L106" i="2"/>
  <c r="O106" i="2" s="1"/>
  <c r="M105" i="2"/>
  <c r="L105" i="2"/>
  <c r="O105" i="2" s="1"/>
  <c r="M104" i="2"/>
  <c r="L104" i="2"/>
  <c r="O104" i="2" s="1"/>
  <c r="M103" i="2"/>
  <c r="L103" i="2"/>
  <c r="O103" i="2" s="1"/>
  <c r="M102" i="2"/>
  <c r="L102" i="2"/>
  <c r="O102" i="2" s="1"/>
  <c r="M101" i="2"/>
  <c r="L101" i="2"/>
  <c r="O101" i="2" s="1"/>
  <c r="M100" i="2"/>
  <c r="L100" i="2"/>
  <c r="O100" i="2" s="1"/>
  <c r="M99" i="2"/>
  <c r="L99" i="2"/>
  <c r="M98" i="2"/>
  <c r="L98" i="2"/>
  <c r="O98" i="2" s="1"/>
  <c r="M97" i="2"/>
  <c r="L97" i="2"/>
  <c r="O97" i="2" s="1"/>
  <c r="M96" i="2"/>
  <c r="L96" i="2"/>
  <c r="O96" i="2" s="1"/>
  <c r="M95" i="2"/>
  <c r="L95" i="2"/>
  <c r="O95" i="2" s="1"/>
  <c r="M94" i="2"/>
  <c r="L94" i="2"/>
  <c r="O94" i="2" s="1"/>
  <c r="M93" i="2"/>
  <c r="L93" i="2"/>
  <c r="O93" i="2" s="1"/>
  <c r="M92" i="2"/>
  <c r="L92" i="2"/>
  <c r="O92" i="2" s="1"/>
  <c r="M91" i="2"/>
  <c r="L91" i="2"/>
  <c r="O91" i="2" s="1"/>
  <c r="M90" i="2"/>
  <c r="L90" i="2"/>
  <c r="O90" i="2" s="1"/>
  <c r="M89" i="2"/>
  <c r="L89" i="2"/>
  <c r="O89" i="2" s="1"/>
  <c r="M88" i="2"/>
  <c r="L88" i="2"/>
  <c r="O88" i="2" s="1"/>
  <c r="M87" i="2"/>
  <c r="L87" i="2"/>
  <c r="O87" i="2" s="1"/>
  <c r="M86" i="2"/>
  <c r="L86" i="2"/>
  <c r="O86" i="2" s="1"/>
  <c r="M85" i="2"/>
  <c r="L85" i="2"/>
  <c r="O85" i="2" s="1"/>
  <c r="M84" i="2"/>
  <c r="L84" i="2"/>
  <c r="O84" i="2" s="1"/>
  <c r="M83" i="2"/>
  <c r="L83" i="2"/>
  <c r="O83" i="2" s="1"/>
  <c r="M82" i="2"/>
  <c r="L82" i="2"/>
  <c r="O82" i="2" s="1"/>
  <c r="M81" i="2"/>
  <c r="L81" i="2"/>
  <c r="O81" i="2" s="1"/>
  <c r="M80" i="2"/>
  <c r="L80" i="2"/>
  <c r="O80" i="2" s="1"/>
  <c r="M79" i="2"/>
  <c r="L79" i="2"/>
  <c r="O79" i="2" s="1"/>
  <c r="M78" i="2"/>
  <c r="L78" i="2"/>
  <c r="O78" i="2" s="1"/>
  <c r="M77" i="2"/>
  <c r="L77" i="2"/>
  <c r="O77" i="2" s="1"/>
  <c r="M76" i="2"/>
  <c r="L76" i="2"/>
  <c r="O76" i="2" s="1"/>
  <c r="M75" i="2"/>
  <c r="L75" i="2"/>
  <c r="O75" i="2" s="1"/>
  <c r="M74" i="2"/>
  <c r="L74" i="2"/>
  <c r="O74" i="2" s="1"/>
  <c r="M73" i="2"/>
  <c r="L73" i="2"/>
  <c r="O73" i="2" s="1"/>
  <c r="M72" i="2"/>
  <c r="L72" i="2"/>
  <c r="O72" i="2" s="1"/>
  <c r="M71" i="2"/>
  <c r="L71" i="2"/>
  <c r="O71" i="2" s="1"/>
  <c r="M70" i="2"/>
  <c r="L70" i="2"/>
  <c r="O70" i="2" s="1"/>
  <c r="M69" i="2"/>
  <c r="L69" i="2"/>
  <c r="O69" i="2" s="1"/>
  <c r="M68" i="2"/>
  <c r="L68" i="2"/>
  <c r="O68" i="2" s="1"/>
  <c r="M67" i="2"/>
  <c r="L67" i="2"/>
  <c r="O67" i="2" s="1"/>
  <c r="M66" i="2"/>
  <c r="L66" i="2"/>
  <c r="O66" i="2" s="1"/>
  <c r="M65" i="2"/>
  <c r="L65" i="2"/>
  <c r="O65" i="2" s="1"/>
  <c r="M64" i="2"/>
  <c r="L64" i="2"/>
  <c r="O64" i="2" s="1"/>
  <c r="M63" i="2"/>
  <c r="L63" i="2"/>
  <c r="O63" i="2" s="1"/>
  <c r="M62" i="2"/>
  <c r="L62" i="2"/>
  <c r="O62" i="2" s="1"/>
  <c r="M61" i="2"/>
  <c r="L61" i="2"/>
  <c r="O61" i="2" s="1"/>
  <c r="M60" i="2"/>
  <c r="L60" i="2"/>
  <c r="O60" i="2" s="1"/>
  <c r="M59" i="2"/>
  <c r="L59" i="2"/>
  <c r="O59" i="2" s="1"/>
  <c r="M58" i="2"/>
  <c r="L58" i="2"/>
  <c r="O58" i="2" s="1"/>
  <c r="M57" i="2"/>
  <c r="L57" i="2"/>
  <c r="O57" i="2" s="1"/>
  <c r="M56" i="2"/>
  <c r="L56" i="2"/>
  <c r="O56" i="2" s="1"/>
  <c r="M55" i="2"/>
  <c r="L55" i="2"/>
  <c r="O55" i="2" s="1"/>
  <c r="M54" i="2"/>
  <c r="L54" i="2"/>
  <c r="O54" i="2" s="1"/>
  <c r="M53" i="2"/>
  <c r="L53" i="2"/>
  <c r="O53" i="2" s="1"/>
  <c r="M52" i="2"/>
  <c r="L52" i="2"/>
  <c r="O52" i="2" s="1"/>
  <c r="M51" i="2"/>
  <c r="L51" i="2"/>
  <c r="O51" i="2" s="1"/>
  <c r="M50" i="2"/>
  <c r="L50" i="2"/>
  <c r="O50" i="2" s="1"/>
  <c r="M49" i="2"/>
  <c r="L49" i="2"/>
  <c r="O49" i="2" s="1"/>
  <c r="M48" i="2"/>
  <c r="L48" i="2"/>
  <c r="O48" i="2" s="1"/>
  <c r="M47" i="2"/>
  <c r="L47" i="2"/>
  <c r="O47" i="2" s="1"/>
  <c r="M46" i="2"/>
  <c r="L46" i="2"/>
  <c r="O46" i="2" s="1"/>
  <c r="M45" i="2"/>
  <c r="L45" i="2"/>
  <c r="O45" i="2" s="1"/>
  <c r="M44" i="2"/>
  <c r="L44" i="2"/>
  <c r="O44" i="2" s="1"/>
  <c r="M43" i="2"/>
  <c r="L43" i="2"/>
  <c r="O43" i="2" s="1"/>
  <c r="M42" i="2"/>
  <c r="L42" i="2"/>
  <c r="O42" i="2" s="1"/>
  <c r="M41" i="2"/>
  <c r="L41" i="2"/>
  <c r="O41" i="2" s="1"/>
  <c r="M40" i="2"/>
  <c r="L40" i="2"/>
  <c r="O40" i="2" s="1"/>
  <c r="M39" i="2"/>
  <c r="L39" i="2"/>
  <c r="O39" i="2" s="1"/>
  <c r="M38" i="2"/>
  <c r="L38" i="2"/>
  <c r="O38" i="2" s="1"/>
  <c r="M37" i="2"/>
  <c r="L37" i="2"/>
  <c r="O37" i="2" s="1"/>
  <c r="M36" i="2"/>
  <c r="L36" i="2"/>
  <c r="O36" i="2" s="1"/>
  <c r="M35" i="2"/>
  <c r="L35" i="2"/>
  <c r="O35" i="2" s="1"/>
  <c r="M34" i="2"/>
  <c r="L34" i="2"/>
  <c r="O34" i="2" s="1"/>
  <c r="M33" i="2"/>
  <c r="L33" i="2"/>
  <c r="O33" i="2" s="1"/>
  <c r="M32" i="2"/>
  <c r="L32" i="2"/>
  <c r="O32" i="2" s="1"/>
  <c r="M31" i="2"/>
  <c r="L31" i="2"/>
  <c r="O31" i="2" s="1"/>
  <c r="M30" i="2"/>
  <c r="L30" i="2"/>
  <c r="O30" i="2" s="1"/>
  <c r="M29" i="2"/>
  <c r="L29" i="2"/>
  <c r="O29" i="2" s="1"/>
  <c r="M28" i="2"/>
  <c r="L28" i="2"/>
  <c r="O28" i="2" s="1"/>
  <c r="M27" i="2"/>
  <c r="L27" i="2"/>
  <c r="O27" i="2" s="1"/>
  <c r="M26" i="2"/>
  <c r="L26" i="2"/>
  <c r="O26" i="2" s="1"/>
  <c r="M25" i="2"/>
  <c r="L25" i="2"/>
  <c r="O25" i="2" s="1"/>
  <c r="M24" i="2"/>
  <c r="L24" i="2"/>
  <c r="O24" i="2" s="1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M18" i="2"/>
  <c r="L18" i="2"/>
  <c r="O18" i="2" s="1"/>
  <c r="M17" i="2"/>
  <c r="L17" i="2"/>
  <c r="O17" i="2" s="1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M10" i="2"/>
  <c r="L10" i="2"/>
  <c r="O10" i="2" s="1"/>
  <c r="M9" i="2"/>
  <c r="L9" i="2"/>
  <c r="O9" i="2" s="1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L4" i="2"/>
  <c r="O4" i="2" s="1"/>
  <c r="L307" i="2" l="1"/>
  <c r="M307" i="2"/>
  <c r="AB307" i="2"/>
  <c r="AC307" i="2"/>
  <c r="AD53" i="2"/>
  <c r="AD76" i="2"/>
  <c r="AD44" i="2"/>
  <c r="P20" i="2"/>
  <c r="Q20" i="2"/>
  <c r="P28" i="2"/>
  <c r="Q28" i="2"/>
  <c r="P36" i="2"/>
  <c r="Q36" i="2"/>
  <c r="P52" i="2"/>
  <c r="Q52" i="2"/>
  <c r="P68" i="2"/>
  <c r="Q68" i="2"/>
  <c r="P76" i="2"/>
  <c r="Q76" i="2"/>
  <c r="P84" i="2"/>
  <c r="Q84" i="2"/>
  <c r="P96" i="2"/>
  <c r="Q96" i="2"/>
  <c r="P112" i="2"/>
  <c r="Q112" i="2"/>
  <c r="P120" i="2"/>
  <c r="Q120" i="2"/>
  <c r="P128" i="2"/>
  <c r="Q128" i="2"/>
  <c r="P140" i="2"/>
  <c r="Q140" i="2"/>
  <c r="P148" i="2"/>
  <c r="Q148" i="2"/>
  <c r="P154" i="2"/>
  <c r="Q154" i="2"/>
  <c r="P162" i="2"/>
  <c r="Q162" i="2"/>
  <c r="P174" i="2"/>
  <c r="Q174" i="2"/>
  <c r="P182" i="2"/>
  <c r="Q182" i="2"/>
  <c r="P190" i="2"/>
  <c r="Q190" i="2"/>
  <c r="P198" i="2"/>
  <c r="Q198" i="2"/>
  <c r="P218" i="2"/>
  <c r="Q218" i="2"/>
  <c r="P4" i="2"/>
  <c r="Q4" i="2"/>
  <c r="P56" i="2"/>
  <c r="Q56" i="2"/>
  <c r="P104" i="2"/>
  <c r="Q104" i="2"/>
  <c r="P5" i="2"/>
  <c r="Q5" i="2"/>
  <c r="P9" i="2"/>
  <c r="Q9" i="2"/>
  <c r="P13" i="2"/>
  <c r="Q13" i="2"/>
  <c r="P17" i="2"/>
  <c r="Q17" i="2"/>
  <c r="P21" i="2"/>
  <c r="Q21" i="2"/>
  <c r="P25" i="2"/>
  <c r="Q25" i="2"/>
  <c r="P29" i="2"/>
  <c r="Q29" i="2"/>
  <c r="P33" i="2"/>
  <c r="Q33" i="2"/>
  <c r="P37" i="2"/>
  <c r="Q37" i="2"/>
  <c r="P41" i="2"/>
  <c r="Q41" i="2"/>
  <c r="P45" i="2"/>
  <c r="Q45" i="2"/>
  <c r="P49" i="2"/>
  <c r="Q49" i="2"/>
  <c r="P53" i="2"/>
  <c r="Q53" i="2"/>
  <c r="P57" i="2"/>
  <c r="Q57" i="2"/>
  <c r="P61" i="2"/>
  <c r="Q61" i="2"/>
  <c r="P65" i="2"/>
  <c r="Q65" i="2"/>
  <c r="P69" i="2"/>
  <c r="Q69" i="2"/>
  <c r="P73" i="2"/>
  <c r="Q73" i="2"/>
  <c r="P77" i="2"/>
  <c r="Q77" i="2"/>
  <c r="P81" i="2"/>
  <c r="Q81" i="2"/>
  <c r="P85" i="2"/>
  <c r="Q85" i="2"/>
  <c r="P89" i="2"/>
  <c r="Q89" i="2"/>
  <c r="P93" i="2"/>
  <c r="Q93" i="2"/>
  <c r="P97" i="2"/>
  <c r="Q97" i="2"/>
  <c r="P101" i="2"/>
  <c r="Q101" i="2"/>
  <c r="P105" i="2"/>
  <c r="Q105" i="2"/>
  <c r="P109" i="2"/>
  <c r="Q109" i="2"/>
  <c r="P113" i="2"/>
  <c r="Q113" i="2"/>
  <c r="P117" i="2"/>
  <c r="Q117" i="2"/>
  <c r="P121" i="2"/>
  <c r="Q121" i="2"/>
  <c r="P125" i="2"/>
  <c r="Q125" i="2"/>
  <c r="P129" i="2"/>
  <c r="Q129" i="2"/>
  <c r="P133" i="2"/>
  <c r="Q133" i="2"/>
  <c r="P137" i="2"/>
  <c r="Q137" i="2"/>
  <c r="P141" i="2"/>
  <c r="Q141" i="2"/>
  <c r="P145" i="2"/>
  <c r="Q145" i="2"/>
  <c r="P149" i="2"/>
  <c r="Q149" i="2"/>
  <c r="P153" i="2"/>
  <c r="Q153" i="2"/>
  <c r="P155" i="2"/>
  <c r="Q155" i="2"/>
  <c r="P159" i="2"/>
  <c r="Q159" i="2"/>
  <c r="P163" i="2"/>
  <c r="Q163" i="2"/>
  <c r="P167" i="2"/>
  <c r="Q167" i="2"/>
  <c r="P171" i="2"/>
  <c r="Q171" i="2"/>
  <c r="P175" i="2"/>
  <c r="Q175" i="2"/>
  <c r="P179" i="2"/>
  <c r="Q179" i="2"/>
  <c r="P183" i="2"/>
  <c r="Q183" i="2"/>
  <c r="P187" i="2"/>
  <c r="Q187" i="2"/>
  <c r="P191" i="2"/>
  <c r="Q191" i="2"/>
  <c r="P195" i="2"/>
  <c r="Q195" i="2"/>
  <c r="P199" i="2"/>
  <c r="Q199" i="2"/>
  <c r="P203" i="2"/>
  <c r="Q203" i="2"/>
  <c r="P207" i="2"/>
  <c r="Q207" i="2"/>
  <c r="P211" i="2"/>
  <c r="Q211" i="2"/>
  <c r="P215" i="2"/>
  <c r="Q215" i="2"/>
  <c r="P219" i="2"/>
  <c r="Q219" i="2"/>
  <c r="P223" i="2"/>
  <c r="Q223" i="2"/>
  <c r="P227" i="2"/>
  <c r="Q227" i="2"/>
  <c r="P231" i="2"/>
  <c r="Q231" i="2"/>
  <c r="P235" i="2"/>
  <c r="Q235" i="2"/>
  <c r="P8" i="2"/>
  <c r="Q8" i="2"/>
  <c r="P60" i="2"/>
  <c r="Q60" i="2"/>
  <c r="P108" i="2"/>
  <c r="Q108" i="2"/>
  <c r="P16" i="2"/>
  <c r="Q16" i="2"/>
  <c r="P40" i="2"/>
  <c r="Q40" i="2"/>
  <c r="P6" i="2"/>
  <c r="Q6" i="2"/>
  <c r="P10" i="2"/>
  <c r="Q10" i="2"/>
  <c r="P14" i="2"/>
  <c r="Q14" i="2"/>
  <c r="P18" i="2"/>
  <c r="Q18" i="2"/>
  <c r="P22" i="2"/>
  <c r="Q22" i="2"/>
  <c r="P26" i="2"/>
  <c r="Q26" i="2"/>
  <c r="P30" i="2"/>
  <c r="Q30" i="2"/>
  <c r="P34" i="2"/>
  <c r="Q34" i="2"/>
  <c r="P38" i="2"/>
  <c r="Q38" i="2"/>
  <c r="P42" i="2"/>
  <c r="Q42" i="2"/>
  <c r="P46" i="2"/>
  <c r="Q46" i="2"/>
  <c r="P50" i="2"/>
  <c r="Q50" i="2"/>
  <c r="P54" i="2"/>
  <c r="Q54" i="2"/>
  <c r="P58" i="2"/>
  <c r="Q58" i="2"/>
  <c r="P62" i="2"/>
  <c r="Q62" i="2"/>
  <c r="P66" i="2"/>
  <c r="Q66" i="2"/>
  <c r="P70" i="2"/>
  <c r="Q70" i="2"/>
  <c r="P74" i="2"/>
  <c r="Q74" i="2"/>
  <c r="P78" i="2"/>
  <c r="Q78" i="2"/>
  <c r="P82" i="2"/>
  <c r="Q82" i="2"/>
  <c r="P86" i="2"/>
  <c r="Q86" i="2"/>
  <c r="P90" i="2"/>
  <c r="Q90" i="2"/>
  <c r="P94" i="2"/>
  <c r="Q94" i="2"/>
  <c r="P98" i="2"/>
  <c r="Q98" i="2"/>
  <c r="P102" i="2"/>
  <c r="Q102" i="2"/>
  <c r="P106" i="2"/>
  <c r="Q106" i="2"/>
  <c r="P110" i="2"/>
  <c r="Q110" i="2"/>
  <c r="P114" i="2"/>
  <c r="Q114" i="2"/>
  <c r="P118" i="2"/>
  <c r="Q118" i="2"/>
  <c r="P122" i="2"/>
  <c r="Q122" i="2"/>
  <c r="P126" i="2"/>
  <c r="Q126" i="2"/>
  <c r="P130" i="2"/>
  <c r="Q130" i="2"/>
  <c r="P134" i="2"/>
  <c r="Q134" i="2"/>
  <c r="P138" i="2"/>
  <c r="Q138" i="2"/>
  <c r="P142" i="2"/>
  <c r="Q142" i="2"/>
  <c r="P146" i="2"/>
  <c r="Q146" i="2"/>
  <c r="P150" i="2"/>
  <c r="Q150" i="2"/>
  <c r="Q3" i="2"/>
  <c r="P156" i="2"/>
  <c r="Q156" i="2"/>
  <c r="P160" i="2"/>
  <c r="Q160" i="2"/>
  <c r="P164" i="2"/>
  <c r="Q164" i="2"/>
  <c r="P168" i="2"/>
  <c r="Q168" i="2"/>
  <c r="P172" i="2"/>
  <c r="Q172" i="2"/>
  <c r="P176" i="2"/>
  <c r="Q176" i="2"/>
  <c r="P180" i="2"/>
  <c r="Q180" i="2"/>
  <c r="P184" i="2"/>
  <c r="Q184" i="2"/>
  <c r="P188" i="2"/>
  <c r="Q188" i="2"/>
  <c r="P192" i="2"/>
  <c r="Q192" i="2"/>
  <c r="P196" i="2"/>
  <c r="Q196" i="2"/>
  <c r="P200" i="2"/>
  <c r="Q200" i="2"/>
  <c r="P204" i="2"/>
  <c r="Q204" i="2"/>
  <c r="P208" i="2"/>
  <c r="Q208" i="2"/>
  <c r="P212" i="2"/>
  <c r="Q212" i="2"/>
  <c r="P216" i="2"/>
  <c r="Q216" i="2"/>
  <c r="P220" i="2"/>
  <c r="Q220" i="2"/>
  <c r="P224" i="2"/>
  <c r="Q224" i="2"/>
  <c r="P228" i="2"/>
  <c r="Q228" i="2"/>
  <c r="P232" i="2"/>
  <c r="Q232" i="2"/>
  <c r="P236" i="2"/>
  <c r="Q236" i="2"/>
  <c r="P44" i="2"/>
  <c r="Q44" i="2"/>
  <c r="P92" i="2"/>
  <c r="Q92" i="2"/>
  <c r="P132" i="2"/>
  <c r="Q132" i="2"/>
  <c r="P166" i="2"/>
  <c r="Q166" i="2"/>
  <c r="P206" i="2"/>
  <c r="Q206" i="2"/>
  <c r="P12" i="2"/>
  <c r="Q12" i="2"/>
  <c r="P24" i="2"/>
  <c r="Q24" i="2"/>
  <c r="P32" i="2"/>
  <c r="Q32" i="2"/>
  <c r="P48" i="2"/>
  <c r="Q48" i="2"/>
  <c r="P64" i="2"/>
  <c r="Q64" i="2"/>
  <c r="P72" i="2"/>
  <c r="Q72" i="2"/>
  <c r="P80" i="2"/>
  <c r="Q80" i="2"/>
  <c r="P88" i="2"/>
  <c r="Q88" i="2"/>
  <c r="P100" i="2"/>
  <c r="Q100" i="2"/>
  <c r="P116" i="2"/>
  <c r="Q116" i="2"/>
  <c r="P124" i="2"/>
  <c r="Q124" i="2"/>
  <c r="P136" i="2"/>
  <c r="Q136" i="2"/>
  <c r="P144" i="2"/>
  <c r="Q144" i="2"/>
  <c r="P152" i="2"/>
  <c r="Q152" i="2"/>
  <c r="P158" i="2"/>
  <c r="Q158" i="2"/>
  <c r="P170" i="2"/>
  <c r="Q170" i="2"/>
  <c r="P178" i="2"/>
  <c r="Q178" i="2"/>
  <c r="P186" i="2"/>
  <c r="Q186" i="2"/>
  <c r="P194" i="2"/>
  <c r="Q194" i="2"/>
  <c r="P202" i="2"/>
  <c r="Q202" i="2"/>
  <c r="P210" i="2"/>
  <c r="Q210" i="2"/>
  <c r="P214" i="2"/>
  <c r="Q214" i="2"/>
  <c r="P222" i="2"/>
  <c r="Q222" i="2"/>
  <c r="P226" i="2"/>
  <c r="Q226" i="2"/>
  <c r="P230" i="2"/>
  <c r="Q230" i="2"/>
  <c r="P234" i="2"/>
  <c r="Q234" i="2"/>
  <c r="P7" i="2"/>
  <c r="Q7" i="2"/>
  <c r="P11" i="2"/>
  <c r="Q11" i="2"/>
  <c r="P15" i="2"/>
  <c r="Q15" i="2"/>
  <c r="P19" i="2"/>
  <c r="Q19" i="2"/>
  <c r="P23" i="2"/>
  <c r="Q23" i="2"/>
  <c r="P27" i="2"/>
  <c r="Q27" i="2"/>
  <c r="P31" i="2"/>
  <c r="Q31" i="2"/>
  <c r="P35" i="2"/>
  <c r="Q35" i="2"/>
  <c r="P39" i="2"/>
  <c r="Q39" i="2"/>
  <c r="P43" i="2"/>
  <c r="Q43" i="2"/>
  <c r="P47" i="2"/>
  <c r="Q47" i="2"/>
  <c r="P51" i="2"/>
  <c r="Q51" i="2"/>
  <c r="P55" i="2"/>
  <c r="Q55" i="2"/>
  <c r="P59" i="2"/>
  <c r="Q59" i="2"/>
  <c r="P63" i="2"/>
  <c r="Q63" i="2"/>
  <c r="P67" i="2"/>
  <c r="Q67" i="2"/>
  <c r="P71" i="2"/>
  <c r="Q71" i="2"/>
  <c r="P75" i="2"/>
  <c r="Q75" i="2"/>
  <c r="P79" i="2"/>
  <c r="Q79" i="2"/>
  <c r="P83" i="2"/>
  <c r="Q83" i="2"/>
  <c r="P87" i="2"/>
  <c r="Q87" i="2"/>
  <c r="P91" i="2"/>
  <c r="Q91" i="2"/>
  <c r="P95" i="2"/>
  <c r="Q95" i="2"/>
  <c r="P99" i="2"/>
  <c r="Q99" i="2"/>
  <c r="P103" i="2"/>
  <c r="Q103" i="2"/>
  <c r="P107" i="2"/>
  <c r="Q107" i="2"/>
  <c r="P111" i="2"/>
  <c r="Q111" i="2"/>
  <c r="P115" i="2"/>
  <c r="Q115" i="2"/>
  <c r="P119" i="2"/>
  <c r="Q119" i="2"/>
  <c r="P123" i="2"/>
  <c r="Q123" i="2"/>
  <c r="P127" i="2"/>
  <c r="Q127" i="2"/>
  <c r="P131" i="2"/>
  <c r="Q131" i="2"/>
  <c r="P135" i="2"/>
  <c r="Q135" i="2"/>
  <c r="P139" i="2"/>
  <c r="Q139" i="2"/>
  <c r="P143" i="2"/>
  <c r="Q143" i="2"/>
  <c r="P147" i="2"/>
  <c r="Q147" i="2"/>
  <c r="P151" i="2"/>
  <c r="Q151" i="2"/>
  <c r="P157" i="2"/>
  <c r="Q157" i="2"/>
  <c r="P161" i="2"/>
  <c r="Q161" i="2"/>
  <c r="P165" i="2"/>
  <c r="Q165" i="2"/>
  <c r="P169" i="2"/>
  <c r="Q169" i="2"/>
  <c r="P173" i="2"/>
  <c r="Q173" i="2"/>
  <c r="P177" i="2"/>
  <c r="Q177" i="2"/>
  <c r="P181" i="2"/>
  <c r="Q181" i="2"/>
  <c r="P185" i="2"/>
  <c r="Q185" i="2"/>
  <c r="P189" i="2"/>
  <c r="Q189" i="2"/>
  <c r="P193" i="2"/>
  <c r="Q193" i="2"/>
  <c r="P197" i="2"/>
  <c r="Q197" i="2"/>
  <c r="P201" i="2"/>
  <c r="Q201" i="2"/>
  <c r="P205" i="2"/>
  <c r="Q205" i="2"/>
  <c r="P209" i="2"/>
  <c r="Q209" i="2"/>
  <c r="P213" i="2"/>
  <c r="Q213" i="2"/>
  <c r="P217" i="2"/>
  <c r="Q217" i="2"/>
  <c r="P221" i="2"/>
  <c r="Q221" i="2"/>
  <c r="P225" i="2"/>
  <c r="Q225" i="2"/>
  <c r="P229" i="2"/>
  <c r="Q229" i="2"/>
  <c r="P233" i="2"/>
  <c r="Q233" i="2"/>
  <c r="AD4" i="2"/>
  <c r="AD231" i="2"/>
  <c r="AD179" i="2"/>
  <c r="AD171" i="2"/>
  <c r="AD79" i="2"/>
  <c r="AD10" i="2"/>
  <c r="AD197" i="2"/>
  <c r="AD37" i="2"/>
  <c r="AD228" i="2"/>
  <c r="AD71" i="2"/>
  <c r="AD43" i="2"/>
  <c r="AD82" i="2"/>
  <c r="AD213" i="2"/>
  <c r="AD107" i="2"/>
  <c r="AD74" i="2"/>
  <c r="AD168" i="2"/>
  <c r="AD124" i="2"/>
  <c r="AD108" i="2"/>
  <c r="AD85" i="2"/>
  <c r="AD146" i="2"/>
  <c r="AD95" i="2"/>
  <c r="AD80" i="2"/>
  <c r="AD234" i="2"/>
  <c r="AD184" i="2"/>
  <c r="AD83" i="2"/>
  <c r="AD176" i="2"/>
  <c r="AD165" i="2"/>
  <c r="AD117" i="2"/>
  <c r="AD98" i="2"/>
  <c r="AD19" i="2"/>
  <c r="AD159" i="2"/>
  <c r="AD143" i="2"/>
  <c r="AD127" i="2"/>
  <c r="AD77" i="2"/>
  <c r="AD173" i="2"/>
  <c r="AD162" i="2"/>
  <c r="AD226" i="2"/>
  <c r="AD187" i="2"/>
  <c r="AD24" i="2"/>
  <c r="AD235" i="2"/>
  <c r="AD164" i="2"/>
  <c r="AD111" i="2"/>
  <c r="AD104" i="2"/>
  <c r="AD101" i="2"/>
  <c r="AD15" i="2"/>
  <c r="AD232" i="2"/>
  <c r="AD175" i="2"/>
  <c r="AD149" i="2"/>
  <c r="AD123" i="2"/>
  <c r="AD167" i="2"/>
  <c r="AD68" i="2"/>
  <c r="AD60" i="2"/>
  <c r="AD40" i="2"/>
  <c r="AD112" i="2"/>
  <c r="AD34" i="2"/>
  <c r="AD194" i="2"/>
  <c r="AD208" i="2"/>
  <c r="AD200" i="2"/>
  <c r="AD170" i="2"/>
  <c r="AD114" i="2"/>
  <c r="AD63" i="2"/>
  <c r="AD13" i="2"/>
  <c r="AD229" i="2"/>
  <c r="AD203" i="2"/>
  <c r="AD50" i="2"/>
  <c r="AD27" i="2"/>
  <c r="AD16" i="2"/>
  <c r="AD7" i="2"/>
  <c r="O3" i="2"/>
  <c r="O307" i="2" s="1"/>
  <c r="AD136" i="2"/>
  <c r="AD36" i="2"/>
  <c r="AD199" i="2"/>
  <c r="AD39" i="2"/>
  <c r="AD202" i="2"/>
  <c r="AD88" i="2"/>
  <c r="AD72" i="2"/>
  <c r="AD61" i="2"/>
  <c r="AD42" i="2"/>
  <c r="AD216" i="2"/>
  <c r="AD205" i="2"/>
  <c r="AD138" i="2"/>
  <c r="AD91" i="2"/>
  <c r="AD196" i="2"/>
  <c r="AD132" i="2"/>
  <c r="P3" i="2"/>
  <c r="AD223" i="2"/>
  <c r="AD152" i="2"/>
  <c r="AD47" i="2"/>
  <c r="AD56" i="2"/>
  <c r="AD48" i="2"/>
  <c r="AD207" i="2"/>
  <c r="AD191" i="2"/>
  <c r="AD31" i="2"/>
  <c r="AD221" i="2"/>
  <c r="AD157" i="2"/>
  <c r="AD135" i="2"/>
  <c r="AD100" i="2"/>
  <c r="AD59" i="2"/>
  <c r="AD120" i="2"/>
  <c r="AD103" i="2"/>
  <c r="AD66" i="2"/>
  <c r="AD219" i="2"/>
  <c r="AD178" i="2"/>
  <c r="AD155" i="2"/>
  <c r="AD141" i="2"/>
  <c r="AD133" i="2"/>
  <c r="AD115" i="2"/>
  <c r="AD75" i="2"/>
  <c r="AD45" i="2"/>
  <c r="AD18" i="2"/>
  <c r="AD11" i="2"/>
  <c r="AD192" i="2"/>
  <c r="AD188" i="2"/>
  <c r="AD181" i="2"/>
  <c r="AD144" i="2"/>
  <c r="AD87" i="2"/>
  <c r="AD32" i="2"/>
  <c r="AD28" i="2"/>
  <c r="AD21" i="2"/>
  <c r="AD211" i="2"/>
  <c r="AD147" i="2"/>
  <c r="AD128" i="2"/>
  <c r="AD139" i="2"/>
  <c r="AD51" i="2"/>
  <c r="AD5" i="2"/>
  <c r="AD236" i="2"/>
  <c r="AD233" i="2"/>
  <c r="AD230" i="2"/>
  <c r="AD227" i="2"/>
  <c r="AD220" i="2"/>
  <c r="AD172" i="2"/>
  <c r="AD169" i="2"/>
  <c r="AD166" i="2"/>
  <c r="AD163" i="2"/>
  <c r="AD156" i="2"/>
  <c r="AD130" i="2"/>
  <c r="AD109" i="2"/>
  <c r="AD106" i="2"/>
  <c r="AD99" i="2"/>
  <c r="AD92" i="2"/>
  <c r="AD69" i="2"/>
  <c r="AD12" i="2"/>
  <c r="AD8" i="2"/>
  <c r="AD210" i="2"/>
  <c r="AD96" i="2"/>
  <c r="AD55" i="2"/>
  <c r="AD131" i="2"/>
  <c r="AD64" i="2"/>
  <c r="AD140" i="2"/>
  <c r="AD189" i="2"/>
  <c r="AD67" i="2"/>
  <c r="AD29" i="2"/>
  <c r="AD93" i="2"/>
  <c r="AD224" i="2"/>
  <c r="AD204" i="2"/>
  <c r="AD201" i="2"/>
  <c r="AD198" i="2"/>
  <c r="AD195" i="2"/>
  <c r="AD160" i="2"/>
  <c r="AD125" i="2"/>
  <c r="AD35" i="2"/>
  <c r="AD116" i="2"/>
  <c r="AD218" i="2"/>
  <c r="AD154" i="2"/>
  <c r="AD119" i="2"/>
  <c r="AD215" i="2"/>
  <c r="AD186" i="2"/>
  <c r="AD151" i="2"/>
  <c r="AD26" i="2"/>
  <c r="AD122" i="2"/>
  <c r="AD84" i="2"/>
  <c r="AD180" i="2"/>
  <c r="AD58" i="2"/>
  <c r="AD212" i="2"/>
  <c r="AD148" i="2"/>
  <c r="AD23" i="2"/>
  <c r="AD20" i="2"/>
  <c r="AD183" i="2"/>
  <c r="AD90" i="2"/>
  <c r="AD52" i="2"/>
  <c r="AD209" i="2"/>
  <c r="AD177" i="2"/>
  <c r="AD145" i="2"/>
  <c r="AD81" i="2"/>
  <c r="AD46" i="2"/>
  <c r="AD14" i="2"/>
  <c r="AD217" i="2"/>
  <c r="AD182" i="2"/>
  <c r="AD150" i="2"/>
  <c r="AD118" i="2"/>
  <c r="AD89" i="2"/>
  <c r="AD54" i="2"/>
  <c r="AD22" i="2"/>
  <c r="AD225" i="2"/>
  <c r="AD222" i="2"/>
  <c r="AD193" i="2"/>
  <c r="AD190" i="2"/>
  <c r="AD161" i="2"/>
  <c r="AD158" i="2"/>
  <c r="AD129" i="2"/>
  <c r="AD126" i="2"/>
  <c r="AD97" i="2"/>
  <c r="AD94" i="2"/>
  <c r="AD65" i="2"/>
  <c r="AD62" i="2"/>
  <c r="AD33" i="2"/>
  <c r="AD30" i="2"/>
  <c r="AD174" i="2"/>
  <c r="AD142" i="2"/>
  <c r="AD113" i="2"/>
  <c r="AD78" i="2"/>
  <c r="AD49" i="2"/>
  <c r="AD17" i="2"/>
  <c r="AD185" i="2"/>
  <c r="AD153" i="2"/>
  <c r="AD86" i="2"/>
  <c r="AD57" i="2"/>
  <c r="AD25" i="2"/>
  <c r="AD206" i="2"/>
  <c r="AD110" i="2"/>
  <c r="AD214" i="2"/>
  <c r="AD121" i="2"/>
  <c r="AD137" i="2"/>
  <c r="AD134" i="2"/>
  <c r="AD105" i="2"/>
  <c r="AD102" i="2"/>
  <c r="AD73" i="2"/>
  <c r="AD70" i="2"/>
  <c r="AD41" i="2"/>
  <c r="AD38" i="2"/>
  <c r="AD9" i="2"/>
  <c r="AD6" i="2"/>
  <c r="O99" i="2"/>
  <c r="Q307" i="2" l="1"/>
  <c r="P307" i="2"/>
  <c r="I211" i="2"/>
  <c r="I207" i="2"/>
  <c r="I200" i="2"/>
  <c r="I230" i="2"/>
  <c r="I224" i="2"/>
  <c r="I216" i="2"/>
  <c r="I236" i="2"/>
  <c r="I202" i="2"/>
  <c r="I198" i="2"/>
  <c r="I195" i="2"/>
  <c r="I192" i="2"/>
  <c r="I204" i="2"/>
  <c r="I199" i="2"/>
  <c r="I196" i="2"/>
  <c r="I232" i="2"/>
  <c r="I226" i="2"/>
  <c r="I220" i="2"/>
  <c r="I193" i="2"/>
  <c r="I222" i="2"/>
  <c r="I234" i="2"/>
  <c r="I228" i="2"/>
  <c r="I197" i="2"/>
  <c r="I194" i="2"/>
  <c r="I172" i="2"/>
  <c r="I169" i="2"/>
  <c r="I166" i="2"/>
  <c r="I163" i="2"/>
  <c r="I187" i="2"/>
  <c r="I184" i="2"/>
  <c r="I160" i="2"/>
  <c r="I191" i="2"/>
  <c r="I188" i="2"/>
  <c r="I164" i="2"/>
  <c r="I161" i="2"/>
  <c r="I185" i="2"/>
  <c r="I181" i="2"/>
  <c r="I178" i="2"/>
  <c r="I175" i="2"/>
  <c r="I176" i="2"/>
  <c r="I173" i="2"/>
  <c r="I170" i="2"/>
  <c r="I167" i="2"/>
  <c r="I189" i="2"/>
  <c r="I186" i="2"/>
  <c r="I183" i="2"/>
  <c r="I179" i="2"/>
  <c r="I168" i="2"/>
  <c r="I165" i="2"/>
  <c r="I162" i="2"/>
  <c r="I180" i="2"/>
  <c r="I177" i="2"/>
  <c r="I174" i="2"/>
  <c r="I171" i="2"/>
  <c r="I145" i="2"/>
  <c r="I140" i="2"/>
  <c r="I155" i="2"/>
  <c r="I125" i="2"/>
  <c r="I157" i="2"/>
  <c r="I126" i="2"/>
  <c r="I127" i="2"/>
  <c r="I143" i="2"/>
  <c r="I90" i="2"/>
  <c r="I87" i="2"/>
  <c r="I89" i="2"/>
  <c r="I86" i="2"/>
  <c r="I99" i="2"/>
  <c r="I93" i="2"/>
  <c r="I101" i="2"/>
  <c r="I95" i="2"/>
  <c r="I103" i="2"/>
  <c r="I97" i="2"/>
  <c r="I91" i="2"/>
  <c r="I88" i="2"/>
  <c r="I69" i="2"/>
  <c r="I65" i="2"/>
  <c r="I59" i="2"/>
  <c r="I56" i="2"/>
  <c r="I85" i="2"/>
  <c r="I57" i="2"/>
  <c r="I54" i="2"/>
  <c r="I51" i="2"/>
  <c r="I75" i="2"/>
  <c r="I70" i="2"/>
  <c r="I60" i="2"/>
  <c r="I83" i="2"/>
  <c r="I62" i="2"/>
  <c r="I58" i="2"/>
  <c r="I55" i="2"/>
  <c r="I52" i="2"/>
  <c r="I84" i="2"/>
  <c r="I53" i="2"/>
  <c r="I81" i="2"/>
  <c r="I77" i="2"/>
  <c r="I72" i="2"/>
  <c r="I235" i="2"/>
  <c r="I233" i="2"/>
  <c r="I231" i="2"/>
  <c r="I229" i="2"/>
  <c r="I227" i="2"/>
  <c r="I225" i="2"/>
  <c r="I223" i="2"/>
  <c r="I221" i="2"/>
  <c r="I219" i="2"/>
  <c r="I218" i="2"/>
  <c r="I217" i="2"/>
  <c r="I215" i="2"/>
  <c r="I214" i="2"/>
  <c r="I213" i="2"/>
  <c r="I212" i="2"/>
  <c r="I210" i="2"/>
  <c r="I209" i="2"/>
  <c r="I208" i="2"/>
  <c r="I206" i="2"/>
  <c r="I205" i="2"/>
  <c r="I203" i="2"/>
  <c r="I201" i="2"/>
  <c r="I190" i="2"/>
  <c r="I182" i="2"/>
  <c r="I156" i="2"/>
  <c r="I154" i="2"/>
  <c r="I153" i="2"/>
  <c r="I152" i="2"/>
  <c r="I151" i="2"/>
  <c r="I150" i="2"/>
  <c r="I149" i="2"/>
  <c r="I148" i="2"/>
  <c r="I147" i="2"/>
  <c r="I146" i="2"/>
  <c r="I144" i="2"/>
  <c r="I142" i="2"/>
  <c r="I141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4" i="2"/>
  <c r="I159" i="2"/>
  <c r="I158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2" i="2"/>
  <c r="I100" i="2"/>
  <c r="I98" i="2"/>
  <c r="I96" i="2"/>
  <c r="I94" i="2"/>
  <c r="I92" i="2"/>
  <c r="I82" i="2"/>
  <c r="I80" i="2"/>
  <c r="I79" i="2"/>
  <c r="I78" i="2"/>
  <c r="I76" i="2"/>
  <c r="I74" i="2"/>
  <c r="I73" i="2"/>
  <c r="I71" i="2"/>
  <c r="I68" i="2"/>
  <c r="I67" i="2"/>
  <c r="I66" i="2"/>
  <c r="I64" i="2"/>
  <c r="I63" i="2"/>
  <c r="I61" i="2"/>
  <c r="I50" i="2"/>
  <c r="I49" i="2"/>
  <c r="I48" i="2"/>
  <c r="I47" i="2"/>
  <c r="I46" i="2"/>
  <c r="I40" i="2"/>
  <c r="I5" i="2"/>
  <c r="I6" i="2"/>
  <c r="Z3" i="2"/>
  <c r="Z307" i="2" s="1"/>
  <c r="I3" i="2"/>
  <c r="I7" i="2"/>
  <c r="I4" i="2"/>
  <c r="I45" i="2"/>
  <c r="I44" i="2"/>
  <c r="I43" i="2"/>
  <c r="I42" i="2"/>
  <c r="I41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AA3" i="2" l="1"/>
  <c r="AA307" i="2" s="1"/>
  <c r="AD3" i="2" l="1"/>
  <c r="AD307" i="2" s="1"/>
</calcChain>
</file>

<file path=xl/sharedStrings.xml><?xml version="1.0" encoding="utf-8"?>
<sst xmlns="http://schemas.openxmlformats.org/spreadsheetml/2006/main" count="1516" uniqueCount="51">
  <si>
    <t xml:space="preserve">S.No </t>
  </si>
  <si>
    <t xml:space="preserve">Supplier </t>
  </si>
  <si>
    <t>Bill Type</t>
  </si>
  <si>
    <t xml:space="preserve">From </t>
  </si>
  <si>
    <t>To</t>
  </si>
  <si>
    <t>Delivery Point</t>
  </si>
  <si>
    <t>PPA Type</t>
  </si>
  <si>
    <t>Billed Date</t>
  </si>
  <si>
    <t>Cost of Power Purchase(In Rs)</t>
  </si>
  <si>
    <t>UP Transmission Charges</t>
  </si>
  <si>
    <t>CTU Transmission Charges</t>
  </si>
  <si>
    <t>Operating Charges(Intrastate)</t>
  </si>
  <si>
    <t>GST on Operating Charges(Intrastate) UPSLDC</t>
  </si>
  <si>
    <t>Operating Charges(Interstate) NRLDC</t>
  </si>
  <si>
    <t>Application Fee</t>
  </si>
  <si>
    <t>GST @18%</t>
  </si>
  <si>
    <t>Total</t>
  </si>
  <si>
    <t>Type of Power(Buy/Sale)</t>
  </si>
  <si>
    <t>DAM</t>
  </si>
  <si>
    <t>GDAM</t>
  </si>
  <si>
    <t>RTM</t>
  </si>
  <si>
    <t>IEX Regional</t>
  </si>
  <si>
    <t>Total Injection (MWh)</t>
  </si>
  <si>
    <t>Total Drawal (MWh)</t>
  </si>
  <si>
    <t>IEX</t>
  </si>
  <si>
    <t>Buy</t>
  </si>
  <si>
    <t>Bid not cleared</t>
  </si>
  <si>
    <t>Power Exchange</t>
  </si>
  <si>
    <t>Billed Nos Kwh at Regional - Injection</t>
  </si>
  <si>
    <t>Billed Nos Kwh at Regional - Drawal</t>
  </si>
  <si>
    <t>Regional Loss</t>
  </si>
  <si>
    <t>Billed Nos Kwh at STU - Injection</t>
  </si>
  <si>
    <t>Billed Nos Kwh at STU - Drawal</t>
  </si>
  <si>
    <t>Trade Margin of Trader Member (Rs./kWh) - Buy</t>
  </si>
  <si>
    <t>Trade Margin of Trader Member (Rs./kWh) - Sell</t>
  </si>
  <si>
    <t>Total Amount (Obligation + Trade Margin)</t>
  </si>
  <si>
    <t>Annexure 18: Detailed list of Exchange transaction in Excel Formats for FY 2025-26 (Upto Sept’25)</t>
  </si>
  <si>
    <t>HPX</t>
  </si>
  <si>
    <t>HPX Regional</t>
  </si>
  <si>
    <t>IEX/HPX Margin/ Transaction Fee @Rs20/MWH</t>
  </si>
  <si>
    <t>TAM</t>
  </si>
  <si>
    <t>NOAR Standing Clearance Application Fee - April'25</t>
  </si>
  <si>
    <t>NOAR Standing Clearance Application Fee - May'25</t>
  </si>
  <si>
    <t>NOAR Standing Clearance Application Fee - June'25</t>
  </si>
  <si>
    <t>NOAR Standing Clearance Application Fee - July'25</t>
  </si>
  <si>
    <t>NOAR Standing Clearance Application Fee - Aug'25</t>
  </si>
  <si>
    <t>NOAR Standing Clearance Application Fee - Sept'25</t>
  </si>
  <si>
    <t>NOAR Standing Clearance Revised Application Fee - April'25</t>
  </si>
  <si>
    <t>UPSLDC New Portal Registration Charges (Intra-State Registration)</t>
  </si>
  <si>
    <t>UPSLDC New Portal Registration Charges (Inter-State Registration)</t>
  </si>
  <si>
    <r>
      <t>Note: The amount [</t>
    </r>
    <r>
      <rPr>
        <b/>
        <i/>
        <sz val="14"/>
        <color theme="1"/>
        <rFont val="Aptos Narrow"/>
        <family val="2"/>
        <scheme val="minor"/>
      </rPr>
      <t>Total Amount : Obligation + Trade Margin</t>
    </r>
    <r>
      <rPr>
        <b/>
        <sz val="14"/>
        <color theme="1"/>
        <rFont val="Aptos Narrow"/>
        <family val="2"/>
        <scheme val="minor"/>
      </rPr>
      <t xml:space="preserve">] is adjusted against the advance paid to Power Exchange/Trader. Hence the deduction has been made.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</si>
</sst>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5" fillId="5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9866-4803-4057-8774-B5E5FBEF95ED}">
  <sheetPr>
    <pageSetUpPr fitToPage="1"/>
  </sheetPr>
  <dimension ref="A1:AD312"/>
  <sheetViews>
    <sheetView tabSelected="1" view="pageBreakPreview" zoomScale="69" zoomScaleNormal="69" zoomScaleSheetLayoutView="69" workbookViewId="0">
      <pane xSplit="5" ySplit="2" topLeftCell="S300" activePane="bottomRight" state="frozen"/>
      <selection pane="topRight" activeCell="F1" sqref="F1"/>
      <selection pane="bottomLeft" activeCell="A2" sqref="A2"/>
      <selection pane="bottomRight" activeCell="Y313" sqref="Y313"/>
    </sheetView>
  </sheetViews>
  <sheetFormatPr defaultRowHeight="14.25" x14ac:dyDescent="0.45"/>
  <cols>
    <col min="1" max="1" width="11.73046875" style="1" bestFit="1" customWidth="1"/>
    <col min="2" max="3" width="14.86328125" style="1" bestFit="1" customWidth="1"/>
    <col min="4" max="4" width="14" style="1" bestFit="1" customWidth="1"/>
    <col min="5" max="5" width="13.3984375" style="1" bestFit="1" customWidth="1"/>
    <col min="6" max="6" width="14.86328125" style="1" customWidth="1"/>
    <col min="7" max="7" width="22" style="1" customWidth="1"/>
    <col min="8" max="8" width="19.59765625" style="1" customWidth="1"/>
    <col min="9" max="9" width="17.1328125" style="1" customWidth="1"/>
    <col min="10" max="10" width="15.265625" style="1" customWidth="1"/>
    <col min="11" max="11" width="13.59765625" style="1" customWidth="1"/>
    <col min="12" max="13" width="15.1328125" style="1" customWidth="1"/>
    <col min="14" max="14" width="15.1328125" style="12" customWidth="1"/>
    <col min="15" max="16" width="15.1328125" style="1" customWidth="1"/>
    <col min="17" max="17" width="15.19921875" style="1" bestFit="1" customWidth="1"/>
    <col min="18" max="18" width="14.6640625" style="1" bestFit="1" customWidth="1"/>
    <col min="19" max="20" width="18.06640625" style="1" bestFit="1" customWidth="1"/>
    <col min="21" max="21" width="18.6640625" style="1" bestFit="1" customWidth="1"/>
    <col min="22" max="22" width="18.6640625" bestFit="1" customWidth="1"/>
    <col min="23" max="23" width="18.9296875" bestFit="1" customWidth="1"/>
    <col min="24" max="24" width="17.46484375" bestFit="1" customWidth="1"/>
    <col min="25" max="25" width="17.33203125" bestFit="1" customWidth="1"/>
    <col min="26" max="26" width="12.6640625" bestFit="1" customWidth="1"/>
    <col min="27" max="27" width="12.796875" bestFit="1" customWidth="1"/>
    <col min="28" max="28" width="10.59765625" style="14" bestFit="1" customWidth="1"/>
    <col min="29" max="29" width="12.6640625" style="14" bestFit="1" customWidth="1"/>
    <col min="30" max="30" width="14.9296875" style="14" bestFit="1" customWidth="1"/>
  </cols>
  <sheetData>
    <row r="1" spans="1:30" ht="46.15" customHeight="1" x14ac:dyDescent="0.4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2" customFormat="1" ht="85.5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17</v>
      </c>
      <c r="H2" s="3" t="s">
        <v>6</v>
      </c>
      <c r="I2" s="3" t="s">
        <v>7</v>
      </c>
      <c r="J2" s="3" t="s">
        <v>22</v>
      </c>
      <c r="K2" s="3" t="s">
        <v>23</v>
      </c>
      <c r="L2" s="6" t="s">
        <v>28</v>
      </c>
      <c r="M2" s="6" t="s">
        <v>29</v>
      </c>
      <c r="N2" s="6" t="s">
        <v>30</v>
      </c>
      <c r="O2" s="6" t="s">
        <v>31</v>
      </c>
      <c r="P2" s="6" t="s">
        <v>32</v>
      </c>
      <c r="Q2" s="23" t="s">
        <v>29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  <c r="W2" s="3" t="s">
        <v>13</v>
      </c>
      <c r="X2" s="3" t="s">
        <v>14</v>
      </c>
      <c r="Y2" s="3" t="s">
        <v>39</v>
      </c>
      <c r="Z2" s="3" t="s">
        <v>15</v>
      </c>
      <c r="AA2" s="3" t="s">
        <v>16</v>
      </c>
      <c r="AB2" s="13" t="s">
        <v>33</v>
      </c>
      <c r="AC2" s="13" t="s">
        <v>34</v>
      </c>
      <c r="AD2" s="13" t="s">
        <v>35</v>
      </c>
    </row>
    <row r="3" spans="1:30" x14ac:dyDescent="0.45">
      <c r="A3" s="4">
        <v>1</v>
      </c>
      <c r="B3" s="4" t="s">
        <v>24</v>
      </c>
      <c r="C3" s="4" t="s">
        <v>20</v>
      </c>
      <c r="D3" s="5">
        <v>45748</v>
      </c>
      <c r="E3" s="5">
        <v>45748</v>
      </c>
      <c r="F3" s="4" t="s">
        <v>21</v>
      </c>
      <c r="G3" s="4" t="s">
        <v>25</v>
      </c>
      <c r="H3" s="4" t="s">
        <v>27</v>
      </c>
      <c r="I3" s="5">
        <f t="shared" ref="I3:I66" si="0">E3</f>
        <v>45748</v>
      </c>
      <c r="J3" s="4">
        <v>0</v>
      </c>
      <c r="K3" s="19">
        <v>11.725</v>
      </c>
      <c r="L3" s="4">
        <f>J3*1000</f>
        <v>0</v>
      </c>
      <c r="M3" s="4">
        <f>K3*1000</f>
        <v>11725</v>
      </c>
      <c r="N3" s="7">
        <v>3.8100000000000002E-2</v>
      </c>
      <c r="O3" s="8">
        <f t="shared" ref="O3:O66" si="1">L3/(1-N3)</f>
        <v>0</v>
      </c>
      <c r="P3" s="4">
        <f t="shared" ref="P3:P66" si="2">M3*(1-N3)</f>
        <v>11278.2775</v>
      </c>
      <c r="Q3" s="4">
        <f>M3</f>
        <v>11725</v>
      </c>
      <c r="R3" s="4">
        <v>-40179.74</v>
      </c>
      <c r="S3" s="4">
        <v>-2727.24</v>
      </c>
      <c r="T3" s="4">
        <v>-5551.95</v>
      </c>
      <c r="U3" s="4">
        <v>-1180</v>
      </c>
      <c r="V3" s="4">
        <v>0</v>
      </c>
      <c r="W3" s="4">
        <v>0</v>
      </c>
      <c r="X3" s="4">
        <v>-7.65</v>
      </c>
      <c r="Y3" s="4">
        <v>-234.5</v>
      </c>
      <c r="Z3" s="4">
        <f t="shared" ref="Z3:Z66" si="3">Y3*18%</f>
        <v>-42.21</v>
      </c>
      <c r="AA3" s="4">
        <f>SUM(R3:Z3)</f>
        <v>-49923.289999999994</v>
      </c>
      <c r="AB3" s="20">
        <f>-K3*10</f>
        <v>-117.25</v>
      </c>
      <c r="AC3" s="15">
        <f>J3*10</f>
        <v>0</v>
      </c>
      <c r="AD3" s="15">
        <f>AA3+AB3+AC3</f>
        <v>-50040.539999999994</v>
      </c>
    </row>
    <row r="4" spans="1:30" x14ac:dyDescent="0.45">
      <c r="A4" s="4">
        <f>A3+1</f>
        <v>2</v>
      </c>
      <c r="B4" s="4" t="s">
        <v>24</v>
      </c>
      <c r="C4" s="4" t="s">
        <v>20</v>
      </c>
      <c r="D4" s="5">
        <v>45749</v>
      </c>
      <c r="E4" s="5">
        <v>45749</v>
      </c>
      <c r="F4" s="4" t="s">
        <v>21</v>
      </c>
      <c r="G4" s="4" t="s">
        <v>25</v>
      </c>
      <c r="H4" s="4" t="s">
        <v>27</v>
      </c>
      <c r="I4" s="5">
        <f t="shared" si="0"/>
        <v>45749</v>
      </c>
      <c r="J4" s="4">
        <v>0</v>
      </c>
      <c r="K4" s="19">
        <v>14.785</v>
      </c>
      <c r="L4" s="4">
        <f t="shared" ref="L4:M34" si="4">J4*1000</f>
        <v>0</v>
      </c>
      <c r="M4" s="4">
        <f t="shared" si="4"/>
        <v>14785</v>
      </c>
      <c r="N4" s="7">
        <v>3.8100000000000002E-2</v>
      </c>
      <c r="O4" s="8">
        <f t="shared" si="1"/>
        <v>0</v>
      </c>
      <c r="P4" s="4">
        <f t="shared" si="2"/>
        <v>14221.691499999999</v>
      </c>
      <c r="Q4" s="4">
        <f t="shared" ref="Q4:Q67" si="5">M4</f>
        <v>14785</v>
      </c>
      <c r="R4" s="4">
        <v>-67427.19</v>
      </c>
      <c r="S4" s="4">
        <v>-3439.01</v>
      </c>
      <c r="T4" s="4">
        <v>-7000.84</v>
      </c>
      <c r="U4" s="4">
        <v>-1180</v>
      </c>
      <c r="V4" s="4">
        <v>0</v>
      </c>
      <c r="W4" s="4">
        <v>0</v>
      </c>
      <c r="X4" s="4">
        <v>-8.68</v>
      </c>
      <c r="Y4" s="4">
        <v>-295.7</v>
      </c>
      <c r="Z4" s="4">
        <f t="shared" si="3"/>
        <v>-53.225999999999999</v>
      </c>
      <c r="AA4" s="4">
        <f t="shared" ref="AA4:AA67" si="6">SUM(R4:Z4)</f>
        <v>-79404.645999999979</v>
      </c>
      <c r="AB4" s="20">
        <f t="shared" ref="AB4:AB67" si="7">-K4*10</f>
        <v>-147.85</v>
      </c>
      <c r="AC4" s="15">
        <f t="shared" ref="AC4:AC67" si="8">J4*10</f>
        <v>0</v>
      </c>
      <c r="AD4" s="15">
        <f t="shared" ref="AD4:AD67" si="9">AA4+AB4+AC4</f>
        <v>-79552.495999999985</v>
      </c>
    </row>
    <row r="5" spans="1:30" x14ac:dyDescent="0.45">
      <c r="A5" s="4">
        <f t="shared" ref="A5:A68" si="10">A4+1</f>
        <v>3</v>
      </c>
      <c r="B5" s="4" t="s">
        <v>24</v>
      </c>
      <c r="C5" s="4" t="s">
        <v>20</v>
      </c>
      <c r="D5" s="5">
        <v>45750</v>
      </c>
      <c r="E5" s="5">
        <v>45750</v>
      </c>
      <c r="F5" s="4" t="s">
        <v>21</v>
      </c>
      <c r="G5" s="4" t="s">
        <v>25</v>
      </c>
      <c r="H5" s="4" t="s">
        <v>27</v>
      </c>
      <c r="I5" s="5">
        <f t="shared" si="0"/>
        <v>45750</v>
      </c>
      <c r="J5" s="4">
        <v>0</v>
      </c>
      <c r="K5" s="19">
        <v>19.3475</v>
      </c>
      <c r="L5" s="4">
        <f t="shared" si="4"/>
        <v>0</v>
      </c>
      <c r="M5" s="4">
        <f t="shared" si="4"/>
        <v>19347.5</v>
      </c>
      <c r="N5" s="7">
        <v>3.8100000000000002E-2</v>
      </c>
      <c r="O5" s="8">
        <f t="shared" si="1"/>
        <v>0</v>
      </c>
      <c r="P5" s="4">
        <f t="shared" si="2"/>
        <v>18610.360249999998</v>
      </c>
      <c r="Q5" s="4">
        <f t="shared" si="5"/>
        <v>19347.5</v>
      </c>
      <c r="R5" s="4">
        <v>-81567.649999999994</v>
      </c>
      <c r="S5" s="4">
        <v>-4500.22</v>
      </c>
      <c r="T5" s="4">
        <v>-9161.44</v>
      </c>
      <c r="U5" s="4">
        <v>-1180</v>
      </c>
      <c r="V5" s="4">
        <v>0</v>
      </c>
      <c r="W5" s="4">
        <v>0</v>
      </c>
      <c r="X5" s="4">
        <v>-7.31</v>
      </c>
      <c r="Y5" s="4">
        <v>-386.95</v>
      </c>
      <c r="Z5" s="4">
        <f t="shared" si="3"/>
        <v>-69.650999999999996</v>
      </c>
      <c r="AA5" s="4">
        <f t="shared" si="6"/>
        <v>-96873.22099999999</v>
      </c>
      <c r="AB5" s="20">
        <f t="shared" si="7"/>
        <v>-193.47499999999999</v>
      </c>
      <c r="AC5" s="15">
        <f t="shared" si="8"/>
        <v>0</v>
      </c>
      <c r="AD5" s="15">
        <f t="shared" si="9"/>
        <v>-97066.695999999996</v>
      </c>
    </row>
    <row r="6" spans="1:30" x14ac:dyDescent="0.45">
      <c r="A6" s="4">
        <f t="shared" si="10"/>
        <v>4</v>
      </c>
      <c r="B6" s="4" t="s">
        <v>24</v>
      </c>
      <c r="C6" s="4" t="s">
        <v>20</v>
      </c>
      <c r="D6" s="5">
        <v>45751</v>
      </c>
      <c r="E6" s="5">
        <v>45751</v>
      </c>
      <c r="F6" s="4" t="s">
        <v>21</v>
      </c>
      <c r="G6" s="4" t="s">
        <v>25</v>
      </c>
      <c r="H6" s="4" t="s">
        <v>27</v>
      </c>
      <c r="I6" s="5">
        <f t="shared" si="0"/>
        <v>45751</v>
      </c>
      <c r="J6" s="4">
        <v>0</v>
      </c>
      <c r="K6" s="19">
        <v>18.877500000000001</v>
      </c>
      <c r="L6" s="4">
        <f t="shared" si="4"/>
        <v>0</v>
      </c>
      <c r="M6" s="4">
        <f t="shared" si="4"/>
        <v>18877.5</v>
      </c>
      <c r="N6" s="7">
        <v>3.8100000000000002E-2</v>
      </c>
      <c r="O6" s="8">
        <f t="shared" si="1"/>
        <v>0</v>
      </c>
      <c r="P6" s="4">
        <f t="shared" si="2"/>
        <v>18158.267250000001</v>
      </c>
      <c r="Q6" s="4">
        <f t="shared" si="5"/>
        <v>18877.5</v>
      </c>
      <c r="R6" s="4">
        <v>-74396.69</v>
      </c>
      <c r="S6" s="4">
        <v>-4390.91</v>
      </c>
      <c r="T6" s="4">
        <v>-8938.85</v>
      </c>
      <c r="U6" s="4">
        <v>-1180</v>
      </c>
      <c r="V6" s="4">
        <v>0</v>
      </c>
      <c r="W6" s="4">
        <v>0</v>
      </c>
      <c r="X6" s="4">
        <v>-7.49</v>
      </c>
      <c r="Y6" s="4">
        <v>-377.55</v>
      </c>
      <c r="Z6" s="4">
        <f t="shared" si="3"/>
        <v>-67.959000000000003</v>
      </c>
      <c r="AA6" s="4">
        <f t="shared" si="6"/>
        <v>-89359.449000000022</v>
      </c>
      <c r="AB6" s="20">
        <f t="shared" si="7"/>
        <v>-188.77500000000001</v>
      </c>
      <c r="AC6" s="15">
        <f t="shared" si="8"/>
        <v>0</v>
      </c>
      <c r="AD6" s="15">
        <f t="shared" si="9"/>
        <v>-89548.224000000017</v>
      </c>
    </row>
    <row r="7" spans="1:30" x14ac:dyDescent="0.45">
      <c r="A7" s="4">
        <f t="shared" si="10"/>
        <v>5</v>
      </c>
      <c r="B7" s="4" t="s">
        <v>24</v>
      </c>
      <c r="C7" s="4" t="s">
        <v>20</v>
      </c>
      <c r="D7" s="5">
        <v>45752</v>
      </c>
      <c r="E7" s="5">
        <v>45752</v>
      </c>
      <c r="F7" s="4" t="s">
        <v>21</v>
      </c>
      <c r="G7" s="4" t="s">
        <v>25</v>
      </c>
      <c r="H7" s="4" t="s">
        <v>27</v>
      </c>
      <c r="I7" s="5">
        <f t="shared" si="0"/>
        <v>45752</v>
      </c>
      <c r="J7" s="4">
        <v>0</v>
      </c>
      <c r="K7" s="19">
        <v>48.575000000000003</v>
      </c>
      <c r="L7" s="4">
        <f t="shared" si="4"/>
        <v>0</v>
      </c>
      <c r="M7" s="4">
        <f t="shared" si="4"/>
        <v>48575</v>
      </c>
      <c r="N7" s="7">
        <v>3.8100000000000002E-2</v>
      </c>
      <c r="O7" s="8">
        <f t="shared" si="1"/>
        <v>0</v>
      </c>
      <c r="P7" s="4">
        <f t="shared" si="2"/>
        <v>46724.292499999996</v>
      </c>
      <c r="Q7" s="4">
        <f t="shared" si="5"/>
        <v>48575</v>
      </c>
      <c r="R7" s="4">
        <v>-248924.73</v>
      </c>
      <c r="S7" s="4">
        <v>-11298.55</v>
      </c>
      <c r="T7" s="4">
        <v>-23001.24</v>
      </c>
      <c r="U7" s="4">
        <v>-1180</v>
      </c>
      <c r="V7" s="4">
        <v>0</v>
      </c>
      <c r="W7" s="4">
        <v>0</v>
      </c>
      <c r="X7" s="4">
        <v>-7.89</v>
      </c>
      <c r="Y7" s="4">
        <v>-971.5</v>
      </c>
      <c r="Z7" s="4">
        <f t="shared" si="3"/>
        <v>-174.87</v>
      </c>
      <c r="AA7" s="4">
        <f t="shared" si="6"/>
        <v>-285558.78000000003</v>
      </c>
      <c r="AB7" s="20">
        <f t="shared" si="7"/>
        <v>-485.75</v>
      </c>
      <c r="AC7" s="15">
        <f t="shared" si="8"/>
        <v>0</v>
      </c>
      <c r="AD7" s="15">
        <f t="shared" si="9"/>
        <v>-286044.53000000003</v>
      </c>
    </row>
    <row r="8" spans="1:30" x14ac:dyDescent="0.45">
      <c r="A8" s="4">
        <f t="shared" si="10"/>
        <v>6</v>
      </c>
      <c r="B8" s="4" t="s">
        <v>24</v>
      </c>
      <c r="C8" s="4" t="s">
        <v>18</v>
      </c>
      <c r="D8" s="5">
        <v>45753</v>
      </c>
      <c r="E8" s="5">
        <v>45753</v>
      </c>
      <c r="F8" s="4" t="s">
        <v>21</v>
      </c>
      <c r="G8" s="4" t="s">
        <v>25</v>
      </c>
      <c r="H8" s="4" t="s">
        <v>27</v>
      </c>
      <c r="I8" s="5">
        <f t="shared" si="0"/>
        <v>45753</v>
      </c>
      <c r="J8" s="4">
        <v>0</v>
      </c>
      <c r="K8" s="19">
        <v>19.399999999999999</v>
      </c>
      <c r="L8" s="4">
        <f t="shared" si="4"/>
        <v>0</v>
      </c>
      <c r="M8" s="4">
        <f t="shared" si="4"/>
        <v>19400</v>
      </c>
      <c r="N8" s="7">
        <v>3.8100000000000002E-2</v>
      </c>
      <c r="O8" s="8">
        <f t="shared" si="1"/>
        <v>0</v>
      </c>
      <c r="P8" s="4">
        <f t="shared" si="2"/>
        <v>18660.86</v>
      </c>
      <c r="Q8" s="4">
        <f t="shared" si="5"/>
        <v>19400</v>
      </c>
      <c r="R8" s="4">
        <v>-60156.28</v>
      </c>
      <c r="S8" s="4">
        <v>-4512.4399999999996</v>
      </c>
      <c r="T8" s="4">
        <v>-9186.26</v>
      </c>
      <c r="U8" s="4">
        <v>-1180</v>
      </c>
      <c r="V8" s="4">
        <v>0</v>
      </c>
      <c r="W8" s="4">
        <v>0</v>
      </c>
      <c r="X8" s="4">
        <v>-2.96</v>
      </c>
      <c r="Y8" s="4">
        <v>-388</v>
      </c>
      <c r="Z8" s="4">
        <f t="shared" si="3"/>
        <v>-69.84</v>
      </c>
      <c r="AA8" s="4">
        <f t="shared" si="6"/>
        <v>-75495.78</v>
      </c>
      <c r="AB8" s="20">
        <f t="shared" si="7"/>
        <v>-194</v>
      </c>
      <c r="AC8" s="15">
        <f t="shared" si="8"/>
        <v>0</v>
      </c>
      <c r="AD8" s="15">
        <f t="shared" si="9"/>
        <v>-75689.78</v>
      </c>
    </row>
    <row r="9" spans="1:30" x14ac:dyDescent="0.45">
      <c r="A9" s="4">
        <f t="shared" si="10"/>
        <v>7</v>
      </c>
      <c r="B9" s="4" t="s">
        <v>24</v>
      </c>
      <c r="C9" s="4" t="s">
        <v>19</v>
      </c>
      <c r="D9" s="5">
        <v>45753</v>
      </c>
      <c r="E9" s="5">
        <v>45753</v>
      </c>
      <c r="F9" s="4" t="s">
        <v>21</v>
      </c>
      <c r="G9" s="4" t="s">
        <v>25</v>
      </c>
      <c r="H9" s="4" t="s">
        <v>27</v>
      </c>
      <c r="I9" s="5">
        <f t="shared" si="0"/>
        <v>45753</v>
      </c>
      <c r="J9" s="4">
        <v>0</v>
      </c>
      <c r="K9" s="19">
        <v>120</v>
      </c>
      <c r="L9" s="4">
        <f t="shared" si="4"/>
        <v>0</v>
      </c>
      <c r="M9" s="4">
        <f t="shared" si="4"/>
        <v>120000</v>
      </c>
      <c r="N9" s="7">
        <v>3.8100000000000002E-2</v>
      </c>
      <c r="O9" s="8">
        <f t="shared" si="1"/>
        <v>0</v>
      </c>
      <c r="P9" s="4">
        <f t="shared" si="2"/>
        <v>115428</v>
      </c>
      <c r="Q9" s="4">
        <f t="shared" si="5"/>
        <v>120000</v>
      </c>
      <c r="R9" s="4">
        <v>-519910.8</v>
      </c>
      <c r="S9" s="4">
        <v>-27912</v>
      </c>
      <c r="T9" s="4">
        <v>-56822.22</v>
      </c>
      <c r="U9" s="4">
        <v>-1180</v>
      </c>
      <c r="V9" s="4">
        <v>0</v>
      </c>
      <c r="W9" s="4">
        <v>0</v>
      </c>
      <c r="X9" s="4">
        <v>-2.97</v>
      </c>
      <c r="Y9" s="4">
        <v>-2400</v>
      </c>
      <c r="Z9" s="4">
        <f t="shared" si="3"/>
        <v>-432</v>
      </c>
      <c r="AA9" s="4">
        <f t="shared" si="6"/>
        <v>-608659.99</v>
      </c>
      <c r="AB9" s="20">
        <f t="shared" si="7"/>
        <v>-1200</v>
      </c>
      <c r="AC9" s="15">
        <f t="shared" si="8"/>
        <v>0</v>
      </c>
      <c r="AD9" s="15">
        <f t="shared" si="9"/>
        <v>-609859.99</v>
      </c>
    </row>
    <row r="10" spans="1:30" x14ac:dyDescent="0.45">
      <c r="A10" s="4">
        <f t="shared" si="10"/>
        <v>8</v>
      </c>
      <c r="B10" s="4" t="s">
        <v>24</v>
      </c>
      <c r="C10" s="4" t="s">
        <v>18</v>
      </c>
      <c r="D10" s="5">
        <v>45754</v>
      </c>
      <c r="E10" s="5">
        <v>45754</v>
      </c>
      <c r="F10" s="4" t="s">
        <v>21</v>
      </c>
      <c r="G10" s="4" t="s">
        <v>25</v>
      </c>
      <c r="H10" s="4" t="s">
        <v>27</v>
      </c>
      <c r="I10" s="5">
        <f t="shared" si="0"/>
        <v>45754</v>
      </c>
      <c r="J10" s="4">
        <v>0</v>
      </c>
      <c r="K10" s="19">
        <v>16.600000000000001</v>
      </c>
      <c r="L10" s="4">
        <f t="shared" si="4"/>
        <v>0</v>
      </c>
      <c r="M10" s="4">
        <f t="shared" si="4"/>
        <v>16600</v>
      </c>
      <c r="N10" s="7">
        <v>3.7499999999999999E-2</v>
      </c>
      <c r="O10" s="8">
        <f t="shared" si="1"/>
        <v>0</v>
      </c>
      <c r="P10" s="4">
        <f t="shared" si="2"/>
        <v>15977.5</v>
      </c>
      <c r="Q10" s="4">
        <f t="shared" si="5"/>
        <v>16600</v>
      </c>
      <c r="R10" s="4">
        <v>-92489.26</v>
      </c>
      <c r="S10" s="4">
        <v>-3861.16</v>
      </c>
      <c r="T10" s="4">
        <v>-7860.44</v>
      </c>
      <c r="U10" s="4">
        <v>-1180</v>
      </c>
      <c r="V10" s="4">
        <v>0</v>
      </c>
      <c r="W10" s="4">
        <v>0</v>
      </c>
      <c r="X10" s="4">
        <v>-2.97</v>
      </c>
      <c r="Y10" s="4">
        <v>-332</v>
      </c>
      <c r="Z10" s="4">
        <f t="shared" si="3"/>
        <v>-59.76</v>
      </c>
      <c r="AA10" s="4">
        <f t="shared" si="6"/>
        <v>-105785.59</v>
      </c>
      <c r="AB10" s="20">
        <f t="shared" si="7"/>
        <v>-166</v>
      </c>
      <c r="AC10" s="15">
        <f t="shared" si="8"/>
        <v>0</v>
      </c>
      <c r="AD10" s="15">
        <f t="shared" si="9"/>
        <v>-105951.59</v>
      </c>
    </row>
    <row r="11" spans="1:30" x14ac:dyDescent="0.45">
      <c r="A11" s="4">
        <f t="shared" si="10"/>
        <v>9</v>
      </c>
      <c r="B11" s="4" t="s">
        <v>24</v>
      </c>
      <c r="C11" s="4" t="s">
        <v>19</v>
      </c>
      <c r="D11" s="5">
        <v>45754</v>
      </c>
      <c r="E11" s="5">
        <v>45754</v>
      </c>
      <c r="F11" s="4" t="s">
        <v>21</v>
      </c>
      <c r="G11" s="4" t="s">
        <v>25</v>
      </c>
      <c r="H11" s="4" t="s">
        <v>27</v>
      </c>
      <c r="I11" s="5">
        <f t="shared" si="0"/>
        <v>45754</v>
      </c>
      <c r="J11" s="4">
        <v>0</v>
      </c>
      <c r="K11" s="19">
        <v>120</v>
      </c>
      <c r="L11" s="4">
        <f t="shared" si="4"/>
        <v>0</v>
      </c>
      <c r="M11" s="4">
        <f t="shared" si="4"/>
        <v>120000</v>
      </c>
      <c r="N11" s="7">
        <v>3.7499999999999999E-2</v>
      </c>
      <c r="O11" s="8">
        <f t="shared" si="1"/>
        <v>0</v>
      </c>
      <c r="P11" s="4">
        <f t="shared" si="2"/>
        <v>115500</v>
      </c>
      <c r="Q11" s="4">
        <f t="shared" si="5"/>
        <v>120000</v>
      </c>
      <c r="R11" s="4">
        <v>-544887.55000000005</v>
      </c>
      <c r="S11" s="4">
        <v>-27912</v>
      </c>
      <c r="T11" s="4">
        <v>-56822.44</v>
      </c>
      <c r="U11" s="4">
        <v>-1180</v>
      </c>
      <c r="V11" s="4">
        <v>0</v>
      </c>
      <c r="W11" s="4">
        <v>0</v>
      </c>
      <c r="X11" s="4">
        <v>-2.98</v>
      </c>
      <c r="Y11" s="4">
        <v>-2400</v>
      </c>
      <c r="Z11" s="4">
        <f t="shared" si="3"/>
        <v>-432</v>
      </c>
      <c r="AA11" s="4">
        <f t="shared" si="6"/>
        <v>-633636.97</v>
      </c>
      <c r="AB11" s="20">
        <f t="shared" si="7"/>
        <v>-1200</v>
      </c>
      <c r="AC11" s="15">
        <f t="shared" si="8"/>
        <v>0</v>
      </c>
      <c r="AD11" s="15">
        <f t="shared" si="9"/>
        <v>-634836.97</v>
      </c>
    </row>
    <row r="12" spans="1:30" x14ac:dyDescent="0.45">
      <c r="A12" s="4">
        <f t="shared" si="10"/>
        <v>10</v>
      </c>
      <c r="B12" s="4" t="s">
        <v>24</v>
      </c>
      <c r="C12" s="4" t="s">
        <v>18</v>
      </c>
      <c r="D12" s="5">
        <v>45755</v>
      </c>
      <c r="E12" s="5">
        <v>45755</v>
      </c>
      <c r="F12" s="4" t="s">
        <v>21</v>
      </c>
      <c r="G12" s="4" t="s">
        <v>25</v>
      </c>
      <c r="H12" s="4" t="s">
        <v>27</v>
      </c>
      <c r="I12" s="5">
        <f t="shared" si="0"/>
        <v>45755</v>
      </c>
      <c r="J12" s="4">
        <v>0</v>
      </c>
      <c r="K12" s="19">
        <v>19.2</v>
      </c>
      <c r="L12" s="4">
        <f t="shared" si="4"/>
        <v>0</v>
      </c>
      <c r="M12" s="4">
        <f t="shared" si="4"/>
        <v>19200</v>
      </c>
      <c r="N12" s="7">
        <v>3.7499999999999999E-2</v>
      </c>
      <c r="O12" s="8">
        <f t="shared" si="1"/>
        <v>0</v>
      </c>
      <c r="P12" s="4">
        <f t="shared" si="2"/>
        <v>18480</v>
      </c>
      <c r="Q12" s="4">
        <f t="shared" si="5"/>
        <v>19200</v>
      </c>
      <c r="R12" s="4">
        <v>-98687.81</v>
      </c>
      <c r="S12" s="4">
        <v>-4465.92</v>
      </c>
      <c r="T12" s="4">
        <v>-9091.58</v>
      </c>
      <c r="U12" s="4">
        <v>-1180</v>
      </c>
      <c r="V12" s="4">
        <v>0</v>
      </c>
      <c r="W12" s="4">
        <v>0</v>
      </c>
      <c r="X12" s="4">
        <v>-2.92</v>
      </c>
      <c r="Y12" s="4">
        <v>-384</v>
      </c>
      <c r="Z12" s="4">
        <f t="shared" si="3"/>
        <v>-69.12</v>
      </c>
      <c r="AA12" s="4">
        <f t="shared" si="6"/>
        <v>-113881.34999999999</v>
      </c>
      <c r="AB12" s="20">
        <f t="shared" si="7"/>
        <v>-192</v>
      </c>
      <c r="AC12" s="15">
        <f t="shared" si="8"/>
        <v>0</v>
      </c>
      <c r="AD12" s="15">
        <f t="shared" si="9"/>
        <v>-114073.34999999999</v>
      </c>
    </row>
    <row r="13" spans="1:30" x14ac:dyDescent="0.45">
      <c r="A13" s="4">
        <f t="shared" si="10"/>
        <v>11</v>
      </c>
      <c r="B13" s="4" t="s">
        <v>24</v>
      </c>
      <c r="C13" s="4" t="s">
        <v>19</v>
      </c>
      <c r="D13" s="5">
        <v>45755</v>
      </c>
      <c r="E13" s="5">
        <v>45755</v>
      </c>
      <c r="F13" s="4" t="s">
        <v>21</v>
      </c>
      <c r="G13" s="4" t="s">
        <v>25</v>
      </c>
      <c r="H13" s="4" t="s">
        <v>27</v>
      </c>
      <c r="I13" s="5">
        <f t="shared" si="0"/>
        <v>45755</v>
      </c>
      <c r="J13" s="4">
        <v>0</v>
      </c>
      <c r="K13" s="19">
        <v>124.8</v>
      </c>
      <c r="L13" s="4">
        <f t="shared" si="4"/>
        <v>0</v>
      </c>
      <c r="M13" s="4">
        <f t="shared" si="4"/>
        <v>124800</v>
      </c>
      <c r="N13" s="7">
        <v>3.7499999999999999E-2</v>
      </c>
      <c r="O13" s="8">
        <f t="shared" si="1"/>
        <v>0</v>
      </c>
      <c r="P13" s="4">
        <f t="shared" si="2"/>
        <v>120120</v>
      </c>
      <c r="Q13" s="4">
        <f t="shared" si="5"/>
        <v>124800</v>
      </c>
      <c r="R13" s="4">
        <v>-694906.68</v>
      </c>
      <c r="S13" s="4">
        <v>-29028.48</v>
      </c>
      <c r="T13" s="4">
        <v>-59095.3</v>
      </c>
      <c r="U13" s="4">
        <v>-1180</v>
      </c>
      <c r="V13" s="4">
        <v>0</v>
      </c>
      <c r="W13" s="4">
        <v>0</v>
      </c>
      <c r="X13" s="4">
        <v>-2.93</v>
      </c>
      <c r="Y13" s="4">
        <v>-2496</v>
      </c>
      <c r="Z13" s="4">
        <f t="shared" si="3"/>
        <v>-449.28</v>
      </c>
      <c r="AA13" s="4">
        <f t="shared" si="6"/>
        <v>-787158.67000000016</v>
      </c>
      <c r="AB13" s="20">
        <f t="shared" si="7"/>
        <v>-1248</v>
      </c>
      <c r="AC13" s="15">
        <f t="shared" si="8"/>
        <v>0</v>
      </c>
      <c r="AD13" s="15">
        <f t="shared" si="9"/>
        <v>-788406.67000000016</v>
      </c>
    </row>
    <row r="14" spans="1:30" x14ac:dyDescent="0.45">
      <c r="A14" s="4">
        <f t="shared" si="10"/>
        <v>12</v>
      </c>
      <c r="B14" s="4" t="s">
        <v>24</v>
      </c>
      <c r="C14" s="4" t="s">
        <v>18</v>
      </c>
      <c r="D14" s="5">
        <v>45756</v>
      </c>
      <c r="E14" s="5">
        <v>45756</v>
      </c>
      <c r="F14" s="4" t="s">
        <v>21</v>
      </c>
      <c r="G14" s="4" t="s">
        <v>25</v>
      </c>
      <c r="H14" s="4" t="s">
        <v>27</v>
      </c>
      <c r="I14" s="5">
        <f t="shared" si="0"/>
        <v>45756</v>
      </c>
      <c r="J14" s="4">
        <v>0</v>
      </c>
      <c r="K14" s="19">
        <v>19.2</v>
      </c>
      <c r="L14" s="4">
        <f t="shared" si="4"/>
        <v>0</v>
      </c>
      <c r="M14" s="4">
        <f t="shared" si="4"/>
        <v>19200</v>
      </c>
      <c r="N14" s="7">
        <v>3.7499999999999999E-2</v>
      </c>
      <c r="O14" s="8">
        <f t="shared" si="1"/>
        <v>0</v>
      </c>
      <c r="P14" s="4">
        <f t="shared" si="2"/>
        <v>18480</v>
      </c>
      <c r="Q14" s="4">
        <f t="shared" si="5"/>
        <v>19200</v>
      </c>
      <c r="R14" s="4">
        <v>-112850.79</v>
      </c>
      <c r="S14" s="4">
        <v>-4465.92</v>
      </c>
      <c r="T14" s="4">
        <v>-9091.58</v>
      </c>
      <c r="U14" s="4">
        <v>-1180</v>
      </c>
      <c r="V14" s="4">
        <v>0</v>
      </c>
      <c r="W14" s="4">
        <v>0</v>
      </c>
      <c r="X14" s="4">
        <v>-2.83</v>
      </c>
      <c r="Y14" s="4">
        <v>-384</v>
      </c>
      <c r="Z14" s="4">
        <f t="shared" si="3"/>
        <v>-69.12</v>
      </c>
      <c r="AA14" s="4">
        <f t="shared" si="6"/>
        <v>-128044.23999999999</v>
      </c>
      <c r="AB14" s="20">
        <f t="shared" si="7"/>
        <v>-192</v>
      </c>
      <c r="AC14" s="15">
        <f t="shared" si="8"/>
        <v>0</v>
      </c>
      <c r="AD14" s="15">
        <f t="shared" si="9"/>
        <v>-128236.23999999999</v>
      </c>
    </row>
    <row r="15" spans="1:30" x14ac:dyDescent="0.45">
      <c r="A15" s="4">
        <f t="shared" si="10"/>
        <v>13</v>
      </c>
      <c r="B15" s="4" t="s">
        <v>24</v>
      </c>
      <c r="C15" s="4" t="s">
        <v>19</v>
      </c>
      <c r="D15" s="5">
        <v>45756</v>
      </c>
      <c r="E15" s="5">
        <v>45756</v>
      </c>
      <c r="F15" s="4" t="s">
        <v>21</v>
      </c>
      <c r="G15" s="4" t="s">
        <v>25</v>
      </c>
      <c r="H15" s="4" t="s">
        <v>27</v>
      </c>
      <c r="I15" s="5">
        <f t="shared" si="0"/>
        <v>45756</v>
      </c>
      <c r="J15" s="4">
        <v>0</v>
      </c>
      <c r="K15" s="19">
        <v>124.8</v>
      </c>
      <c r="L15" s="4">
        <f t="shared" si="4"/>
        <v>0</v>
      </c>
      <c r="M15" s="4">
        <f t="shared" si="4"/>
        <v>124800</v>
      </c>
      <c r="N15" s="7">
        <v>3.7499999999999999E-2</v>
      </c>
      <c r="O15" s="8">
        <f t="shared" si="1"/>
        <v>0</v>
      </c>
      <c r="P15" s="4">
        <f t="shared" si="2"/>
        <v>120120</v>
      </c>
      <c r="Q15" s="4">
        <f t="shared" si="5"/>
        <v>124800</v>
      </c>
      <c r="R15" s="4">
        <v>-681953.9</v>
      </c>
      <c r="S15" s="4">
        <v>-29028.48</v>
      </c>
      <c r="T15" s="4">
        <v>-59095.3</v>
      </c>
      <c r="U15" s="4">
        <v>-1180</v>
      </c>
      <c r="V15" s="4">
        <v>0</v>
      </c>
      <c r="W15" s="4">
        <v>0</v>
      </c>
      <c r="X15" s="4">
        <v>-2.83</v>
      </c>
      <c r="Y15" s="4">
        <v>-2496</v>
      </c>
      <c r="Z15" s="4">
        <f t="shared" si="3"/>
        <v>-449.28</v>
      </c>
      <c r="AA15" s="4">
        <f t="shared" si="6"/>
        <v>-774205.79</v>
      </c>
      <c r="AB15" s="20">
        <f t="shared" si="7"/>
        <v>-1248</v>
      </c>
      <c r="AC15" s="15">
        <f t="shared" si="8"/>
        <v>0</v>
      </c>
      <c r="AD15" s="15">
        <f t="shared" si="9"/>
        <v>-775453.79</v>
      </c>
    </row>
    <row r="16" spans="1:30" x14ac:dyDescent="0.45">
      <c r="A16" s="4">
        <f t="shared" si="10"/>
        <v>14</v>
      </c>
      <c r="B16" s="4" t="s">
        <v>24</v>
      </c>
      <c r="C16" s="4" t="s">
        <v>18</v>
      </c>
      <c r="D16" s="5">
        <v>45757</v>
      </c>
      <c r="E16" s="5">
        <v>45757</v>
      </c>
      <c r="F16" s="4" t="s">
        <v>21</v>
      </c>
      <c r="G16" s="4" t="s">
        <v>25</v>
      </c>
      <c r="H16" s="4" t="s">
        <v>27</v>
      </c>
      <c r="I16" s="5">
        <f t="shared" si="0"/>
        <v>45757</v>
      </c>
      <c r="J16" s="4">
        <v>0</v>
      </c>
      <c r="K16" s="19">
        <v>19.2</v>
      </c>
      <c r="L16" s="4">
        <f t="shared" si="4"/>
        <v>0</v>
      </c>
      <c r="M16" s="4">
        <f t="shared" si="4"/>
        <v>19200</v>
      </c>
      <c r="N16" s="7">
        <v>3.7499999999999999E-2</v>
      </c>
      <c r="O16" s="8">
        <f t="shared" si="1"/>
        <v>0</v>
      </c>
      <c r="P16" s="4">
        <f t="shared" si="2"/>
        <v>18480</v>
      </c>
      <c r="Q16" s="4">
        <f t="shared" si="5"/>
        <v>19200</v>
      </c>
      <c r="R16" s="4">
        <v>-122019.72</v>
      </c>
      <c r="S16" s="4">
        <v>-4465.92</v>
      </c>
      <c r="T16" s="4">
        <v>-9091.58</v>
      </c>
      <c r="U16" s="4">
        <v>-1180</v>
      </c>
      <c r="V16" s="4">
        <v>0</v>
      </c>
      <c r="W16" s="4">
        <v>0</v>
      </c>
      <c r="X16" s="4">
        <v>-2.67</v>
      </c>
      <c r="Y16" s="4">
        <v>-384</v>
      </c>
      <c r="Z16" s="4">
        <f t="shared" si="3"/>
        <v>-69.12</v>
      </c>
      <c r="AA16" s="4">
        <f t="shared" si="6"/>
        <v>-137213.01</v>
      </c>
      <c r="AB16" s="20">
        <f t="shared" si="7"/>
        <v>-192</v>
      </c>
      <c r="AC16" s="15">
        <f t="shared" si="8"/>
        <v>0</v>
      </c>
      <c r="AD16" s="15">
        <f t="shared" si="9"/>
        <v>-137405.01</v>
      </c>
    </row>
    <row r="17" spans="1:30" x14ac:dyDescent="0.45">
      <c r="A17" s="4">
        <f t="shared" si="10"/>
        <v>15</v>
      </c>
      <c r="B17" s="4" t="s">
        <v>24</v>
      </c>
      <c r="C17" s="4" t="s">
        <v>19</v>
      </c>
      <c r="D17" s="5">
        <v>45757</v>
      </c>
      <c r="E17" s="5">
        <v>45757</v>
      </c>
      <c r="F17" s="4" t="s">
        <v>21</v>
      </c>
      <c r="G17" s="4" t="s">
        <v>25</v>
      </c>
      <c r="H17" s="4" t="s">
        <v>27</v>
      </c>
      <c r="I17" s="5">
        <f t="shared" si="0"/>
        <v>45757</v>
      </c>
      <c r="J17" s="4">
        <v>0</v>
      </c>
      <c r="K17" s="19">
        <v>124.8</v>
      </c>
      <c r="L17" s="4">
        <f t="shared" si="4"/>
        <v>0</v>
      </c>
      <c r="M17" s="4">
        <f t="shared" si="4"/>
        <v>124800</v>
      </c>
      <c r="N17" s="7">
        <v>3.7499999999999999E-2</v>
      </c>
      <c r="O17" s="8">
        <f t="shared" si="1"/>
        <v>0</v>
      </c>
      <c r="P17" s="4">
        <f t="shared" si="2"/>
        <v>120120</v>
      </c>
      <c r="Q17" s="4">
        <f t="shared" si="5"/>
        <v>124800</v>
      </c>
      <c r="R17" s="4">
        <v>-754476.55</v>
      </c>
      <c r="S17" s="4">
        <v>-29028.48</v>
      </c>
      <c r="T17" s="4">
        <v>-59095.3</v>
      </c>
      <c r="U17" s="4">
        <v>-1180</v>
      </c>
      <c r="V17" s="4">
        <v>0</v>
      </c>
      <c r="W17" s="4">
        <v>0</v>
      </c>
      <c r="X17" s="4">
        <v>-2.68</v>
      </c>
      <c r="Y17" s="4">
        <v>-2496</v>
      </c>
      <c r="Z17" s="4">
        <f t="shared" si="3"/>
        <v>-449.28</v>
      </c>
      <c r="AA17" s="4">
        <f t="shared" si="6"/>
        <v>-846728.29000000015</v>
      </c>
      <c r="AB17" s="20">
        <f t="shared" si="7"/>
        <v>-1248</v>
      </c>
      <c r="AC17" s="15">
        <f t="shared" si="8"/>
        <v>0</v>
      </c>
      <c r="AD17" s="15">
        <f t="shared" si="9"/>
        <v>-847976.29000000015</v>
      </c>
    </row>
    <row r="18" spans="1:30" x14ac:dyDescent="0.45">
      <c r="A18" s="4">
        <f t="shared" si="10"/>
        <v>16</v>
      </c>
      <c r="B18" s="4" t="s">
        <v>24</v>
      </c>
      <c r="C18" s="4" t="s">
        <v>18</v>
      </c>
      <c r="D18" s="5">
        <v>45758</v>
      </c>
      <c r="E18" s="5">
        <v>45758</v>
      </c>
      <c r="F18" s="4" t="s">
        <v>21</v>
      </c>
      <c r="G18" s="4" t="s">
        <v>25</v>
      </c>
      <c r="H18" s="4" t="s">
        <v>27</v>
      </c>
      <c r="I18" s="5">
        <f t="shared" si="0"/>
        <v>45758</v>
      </c>
      <c r="J18" s="4">
        <v>0</v>
      </c>
      <c r="K18" s="19">
        <v>19.2</v>
      </c>
      <c r="L18" s="4">
        <f t="shared" si="4"/>
        <v>0</v>
      </c>
      <c r="M18" s="4">
        <f t="shared" si="4"/>
        <v>19200</v>
      </c>
      <c r="N18" s="7">
        <v>3.7499999999999999E-2</v>
      </c>
      <c r="O18" s="8">
        <f t="shared" si="1"/>
        <v>0</v>
      </c>
      <c r="P18" s="4">
        <f t="shared" si="2"/>
        <v>18480</v>
      </c>
      <c r="Q18" s="4">
        <f t="shared" si="5"/>
        <v>19200</v>
      </c>
      <c r="R18" s="4">
        <v>-110725.25</v>
      </c>
      <c r="S18" s="4">
        <v>-4465.92</v>
      </c>
      <c r="T18" s="4">
        <v>-9091.58</v>
      </c>
      <c r="U18" s="4">
        <v>-1180</v>
      </c>
      <c r="V18" s="4">
        <v>0</v>
      </c>
      <c r="W18" s="4">
        <v>0</v>
      </c>
      <c r="X18" s="4">
        <v>-2.9</v>
      </c>
      <c r="Y18" s="4">
        <v>-384</v>
      </c>
      <c r="Z18" s="4">
        <f t="shared" si="3"/>
        <v>-69.12</v>
      </c>
      <c r="AA18" s="4">
        <f t="shared" si="6"/>
        <v>-125918.76999999999</v>
      </c>
      <c r="AB18" s="20">
        <f t="shared" si="7"/>
        <v>-192</v>
      </c>
      <c r="AC18" s="15">
        <f t="shared" si="8"/>
        <v>0</v>
      </c>
      <c r="AD18" s="15">
        <f t="shared" si="9"/>
        <v>-126110.76999999999</v>
      </c>
    </row>
    <row r="19" spans="1:30" x14ac:dyDescent="0.45">
      <c r="A19" s="4">
        <f t="shared" si="10"/>
        <v>17</v>
      </c>
      <c r="B19" s="4" t="s">
        <v>24</v>
      </c>
      <c r="C19" s="4" t="s">
        <v>19</v>
      </c>
      <c r="D19" s="5">
        <v>45758</v>
      </c>
      <c r="E19" s="5">
        <v>45758</v>
      </c>
      <c r="F19" s="4" t="s">
        <v>21</v>
      </c>
      <c r="G19" s="4" t="s">
        <v>25</v>
      </c>
      <c r="H19" s="4" t="s">
        <v>27</v>
      </c>
      <c r="I19" s="5">
        <f t="shared" si="0"/>
        <v>45758</v>
      </c>
      <c r="J19" s="4">
        <v>0</v>
      </c>
      <c r="K19" s="19">
        <v>124.8</v>
      </c>
      <c r="L19" s="4">
        <f t="shared" si="4"/>
        <v>0</v>
      </c>
      <c r="M19" s="4">
        <f t="shared" si="4"/>
        <v>124800</v>
      </c>
      <c r="N19" s="7">
        <v>3.7499999999999999E-2</v>
      </c>
      <c r="O19" s="8">
        <f t="shared" si="1"/>
        <v>0</v>
      </c>
      <c r="P19" s="4">
        <f t="shared" si="2"/>
        <v>120120</v>
      </c>
      <c r="Q19" s="4">
        <f t="shared" si="5"/>
        <v>124800</v>
      </c>
      <c r="R19" s="4">
        <v>-785377.15</v>
      </c>
      <c r="S19" s="4">
        <v>-29028.48</v>
      </c>
      <c r="T19" s="4">
        <v>-59095.3</v>
      </c>
      <c r="U19" s="4">
        <v>-1180</v>
      </c>
      <c r="V19" s="4">
        <v>0</v>
      </c>
      <c r="W19" s="4">
        <v>0</v>
      </c>
      <c r="X19" s="4">
        <v>-2.9</v>
      </c>
      <c r="Y19" s="4">
        <v>-2496</v>
      </c>
      <c r="Z19" s="4">
        <f t="shared" si="3"/>
        <v>-449.28</v>
      </c>
      <c r="AA19" s="4">
        <f t="shared" si="6"/>
        <v>-877629.1100000001</v>
      </c>
      <c r="AB19" s="20">
        <f t="shared" si="7"/>
        <v>-1248</v>
      </c>
      <c r="AC19" s="15">
        <f t="shared" si="8"/>
        <v>0</v>
      </c>
      <c r="AD19" s="15">
        <f t="shared" si="9"/>
        <v>-878877.1100000001</v>
      </c>
    </row>
    <row r="20" spans="1:30" x14ac:dyDescent="0.45">
      <c r="A20" s="4">
        <f t="shared" si="10"/>
        <v>18</v>
      </c>
      <c r="B20" s="4" t="s">
        <v>24</v>
      </c>
      <c r="C20" s="4" t="s">
        <v>18</v>
      </c>
      <c r="D20" s="5">
        <v>45759</v>
      </c>
      <c r="E20" s="5">
        <v>45759</v>
      </c>
      <c r="F20" s="4" t="s">
        <v>21</v>
      </c>
      <c r="G20" s="4" t="s">
        <v>25</v>
      </c>
      <c r="H20" s="4" t="s">
        <v>27</v>
      </c>
      <c r="I20" s="5">
        <f t="shared" si="0"/>
        <v>45759</v>
      </c>
      <c r="J20" s="4">
        <v>0</v>
      </c>
      <c r="K20" s="19">
        <v>19.2</v>
      </c>
      <c r="L20" s="4">
        <f t="shared" si="4"/>
        <v>0</v>
      </c>
      <c r="M20" s="4">
        <f t="shared" si="4"/>
        <v>19200</v>
      </c>
      <c r="N20" s="7">
        <v>3.7499999999999999E-2</v>
      </c>
      <c r="O20" s="8">
        <f t="shared" si="1"/>
        <v>0</v>
      </c>
      <c r="P20" s="4">
        <f t="shared" si="2"/>
        <v>18480</v>
      </c>
      <c r="Q20" s="4">
        <f t="shared" si="5"/>
        <v>19200</v>
      </c>
      <c r="R20" s="4">
        <v>-66118.75</v>
      </c>
      <c r="S20" s="4">
        <v>-4465.92</v>
      </c>
      <c r="T20" s="4">
        <v>-9091.58</v>
      </c>
      <c r="U20" s="4">
        <v>-1180</v>
      </c>
      <c r="V20" s="4">
        <v>0</v>
      </c>
      <c r="W20" s="4">
        <v>0</v>
      </c>
      <c r="X20" s="4">
        <v>-2.9</v>
      </c>
      <c r="Y20" s="4">
        <v>-384</v>
      </c>
      <c r="Z20" s="4">
        <f t="shared" si="3"/>
        <v>-69.12</v>
      </c>
      <c r="AA20" s="4">
        <f t="shared" si="6"/>
        <v>-81312.26999999999</v>
      </c>
      <c r="AB20" s="20">
        <f t="shared" si="7"/>
        <v>-192</v>
      </c>
      <c r="AC20" s="15">
        <f t="shared" si="8"/>
        <v>0</v>
      </c>
      <c r="AD20" s="15">
        <f t="shared" si="9"/>
        <v>-81504.26999999999</v>
      </c>
    </row>
    <row r="21" spans="1:30" x14ac:dyDescent="0.45">
      <c r="A21" s="4">
        <f t="shared" si="10"/>
        <v>19</v>
      </c>
      <c r="B21" s="4" t="s">
        <v>24</v>
      </c>
      <c r="C21" s="4" t="s">
        <v>19</v>
      </c>
      <c r="D21" s="5">
        <v>45759</v>
      </c>
      <c r="E21" s="5">
        <v>45759</v>
      </c>
      <c r="F21" s="4" t="s">
        <v>21</v>
      </c>
      <c r="G21" s="4" t="s">
        <v>25</v>
      </c>
      <c r="H21" s="4" t="s">
        <v>27</v>
      </c>
      <c r="I21" s="5">
        <f t="shared" si="0"/>
        <v>45759</v>
      </c>
      <c r="J21" s="4">
        <v>0</v>
      </c>
      <c r="K21" s="19">
        <v>124.8</v>
      </c>
      <c r="L21" s="4">
        <f t="shared" si="4"/>
        <v>0</v>
      </c>
      <c r="M21" s="4">
        <f t="shared" si="4"/>
        <v>124800</v>
      </c>
      <c r="N21" s="7">
        <v>3.7499999999999999E-2</v>
      </c>
      <c r="O21" s="8">
        <f t="shared" si="1"/>
        <v>0</v>
      </c>
      <c r="P21" s="4">
        <f t="shared" si="2"/>
        <v>120120</v>
      </c>
      <c r="Q21" s="4">
        <f t="shared" si="5"/>
        <v>124800</v>
      </c>
      <c r="R21" s="4">
        <v>-659156.64</v>
      </c>
      <c r="S21" s="4">
        <v>-29028.48</v>
      </c>
      <c r="T21" s="4">
        <v>-59095.3</v>
      </c>
      <c r="U21" s="4">
        <v>-1180</v>
      </c>
      <c r="V21" s="4">
        <v>0</v>
      </c>
      <c r="W21" s="4">
        <v>0</v>
      </c>
      <c r="X21" s="4">
        <v>-2.91</v>
      </c>
      <c r="Y21" s="4">
        <v>-2496</v>
      </c>
      <c r="Z21" s="4">
        <f t="shared" si="3"/>
        <v>-449.28</v>
      </c>
      <c r="AA21" s="4">
        <f t="shared" si="6"/>
        <v>-751408.6100000001</v>
      </c>
      <c r="AB21" s="20">
        <f t="shared" si="7"/>
        <v>-1248</v>
      </c>
      <c r="AC21" s="15">
        <f t="shared" si="8"/>
        <v>0</v>
      </c>
      <c r="AD21" s="15">
        <f t="shared" si="9"/>
        <v>-752656.6100000001</v>
      </c>
    </row>
    <row r="22" spans="1:30" x14ac:dyDescent="0.45">
      <c r="A22" s="4">
        <f t="shared" si="10"/>
        <v>20</v>
      </c>
      <c r="B22" s="4" t="s">
        <v>24</v>
      </c>
      <c r="C22" s="4" t="s">
        <v>18</v>
      </c>
      <c r="D22" s="5">
        <v>45760</v>
      </c>
      <c r="E22" s="5">
        <v>45760</v>
      </c>
      <c r="F22" s="4" t="s">
        <v>21</v>
      </c>
      <c r="G22" s="4" t="s">
        <v>25</v>
      </c>
      <c r="H22" s="4" t="s">
        <v>27</v>
      </c>
      <c r="I22" s="5">
        <f t="shared" si="0"/>
        <v>45760</v>
      </c>
      <c r="J22" s="4">
        <v>0</v>
      </c>
      <c r="K22" s="19">
        <v>19</v>
      </c>
      <c r="L22" s="4">
        <f t="shared" si="4"/>
        <v>0</v>
      </c>
      <c r="M22" s="4">
        <f t="shared" si="4"/>
        <v>19000</v>
      </c>
      <c r="N22" s="7">
        <v>3.7499999999999999E-2</v>
      </c>
      <c r="O22" s="8">
        <f t="shared" si="1"/>
        <v>0</v>
      </c>
      <c r="P22" s="4">
        <f t="shared" si="2"/>
        <v>18287.5</v>
      </c>
      <c r="Q22" s="4">
        <f t="shared" si="5"/>
        <v>19000</v>
      </c>
      <c r="R22" s="4">
        <v>-51328.15</v>
      </c>
      <c r="S22" s="4">
        <v>-4419.3999999999996</v>
      </c>
      <c r="T22" s="4">
        <v>-8996.8799999999992</v>
      </c>
      <c r="U22" s="4">
        <v>-1180</v>
      </c>
      <c r="V22" s="4">
        <v>0</v>
      </c>
      <c r="W22" s="4">
        <v>0</v>
      </c>
      <c r="X22" s="4">
        <v>-2.91</v>
      </c>
      <c r="Y22" s="4">
        <v>-380</v>
      </c>
      <c r="Z22" s="4">
        <f t="shared" si="3"/>
        <v>-68.399999999999991</v>
      </c>
      <c r="AA22" s="4">
        <f t="shared" si="6"/>
        <v>-66375.739999999991</v>
      </c>
      <c r="AB22" s="20">
        <f t="shared" si="7"/>
        <v>-190</v>
      </c>
      <c r="AC22" s="15">
        <f t="shared" si="8"/>
        <v>0</v>
      </c>
      <c r="AD22" s="15">
        <f t="shared" si="9"/>
        <v>-66565.739999999991</v>
      </c>
    </row>
    <row r="23" spans="1:30" x14ac:dyDescent="0.45">
      <c r="A23" s="4">
        <f t="shared" si="10"/>
        <v>21</v>
      </c>
      <c r="B23" s="4" t="s">
        <v>24</v>
      </c>
      <c r="C23" s="4" t="s">
        <v>19</v>
      </c>
      <c r="D23" s="5">
        <v>45760</v>
      </c>
      <c r="E23" s="5">
        <v>45760</v>
      </c>
      <c r="F23" s="4" t="s">
        <v>21</v>
      </c>
      <c r="G23" s="4" t="s">
        <v>25</v>
      </c>
      <c r="H23" s="4" t="s">
        <v>27</v>
      </c>
      <c r="I23" s="5">
        <f t="shared" si="0"/>
        <v>45760</v>
      </c>
      <c r="J23" s="4">
        <v>0</v>
      </c>
      <c r="K23" s="19">
        <v>124.8</v>
      </c>
      <c r="L23" s="4">
        <f t="shared" si="4"/>
        <v>0</v>
      </c>
      <c r="M23" s="4">
        <f t="shared" si="4"/>
        <v>124800</v>
      </c>
      <c r="N23" s="7">
        <v>3.7499999999999999E-2</v>
      </c>
      <c r="O23" s="8">
        <f t="shared" si="1"/>
        <v>0</v>
      </c>
      <c r="P23" s="4">
        <f t="shared" si="2"/>
        <v>120120</v>
      </c>
      <c r="Q23" s="4">
        <f t="shared" si="5"/>
        <v>124800</v>
      </c>
      <c r="R23" s="4">
        <v>-477188.31</v>
      </c>
      <c r="S23" s="4">
        <v>-29028.48</v>
      </c>
      <c r="T23" s="4">
        <v>-59095.28</v>
      </c>
      <c r="U23" s="4">
        <v>-1180</v>
      </c>
      <c r="V23" s="4">
        <v>0</v>
      </c>
      <c r="W23" s="4">
        <v>0</v>
      </c>
      <c r="X23" s="4">
        <v>-2.91</v>
      </c>
      <c r="Y23" s="4">
        <v>-2496</v>
      </c>
      <c r="Z23" s="4">
        <f t="shared" si="3"/>
        <v>-449.28</v>
      </c>
      <c r="AA23" s="4">
        <f t="shared" si="6"/>
        <v>-569440.26</v>
      </c>
      <c r="AB23" s="20">
        <f t="shared" si="7"/>
        <v>-1248</v>
      </c>
      <c r="AC23" s="15">
        <f t="shared" si="8"/>
        <v>0</v>
      </c>
      <c r="AD23" s="15">
        <f t="shared" si="9"/>
        <v>-570688.26</v>
      </c>
    </row>
    <row r="24" spans="1:30" x14ac:dyDescent="0.45">
      <c r="A24" s="4">
        <f t="shared" si="10"/>
        <v>22</v>
      </c>
      <c r="B24" s="4" t="s">
        <v>24</v>
      </c>
      <c r="C24" s="4" t="s">
        <v>18</v>
      </c>
      <c r="D24" s="5">
        <v>45761</v>
      </c>
      <c r="E24" s="5">
        <v>45761</v>
      </c>
      <c r="F24" s="4" t="s">
        <v>21</v>
      </c>
      <c r="G24" s="4" t="s">
        <v>25</v>
      </c>
      <c r="H24" s="4" t="s">
        <v>27</v>
      </c>
      <c r="I24" s="5">
        <f t="shared" si="0"/>
        <v>45761</v>
      </c>
      <c r="J24" s="4">
        <v>0</v>
      </c>
      <c r="K24" s="19">
        <v>138</v>
      </c>
      <c r="L24" s="4">
        <f t="shared" si="4"/>
        <v>0</v>
      </c>
      <c r="M24" s="4">
        <f t="shared" si="4"/>
        <v>138000</v>
      </c>
      <c r="N24" s="9">
        <v>3.7699999999999997E-2</v>
      </c>
      <c r="O24" s="8">
        <f t="shared" si="1"/>
        <v>0</v>
      </c>
      <c r="P24" s="4">
        <f t="shared" si="2"/>
        <v>132797.4</v>
      </c>
      <c r="Q24" s="4">
        <f t="shared" si="5"/>
        <v>138000</v>
      </c>
      <c r="R24" s="4">
        <v>-606350.9</v>
      </c>
      <c r="S24" s="4">
        <v>-32098.799999999999</v>
      </c>
      <c r="T24" s="4">
        <v>-65345.52</v>
      </c>
      <c r="U24" s="4">
        <v>-1180</v>
      </c>
      <c r="V24" s="4">
        <v>0</v>
      </c>
      <c r="W24" s="4">
        <v>0</v>
      </c>
      <c r="X24" s="4">
        <v>-6</v>
      </c>
      <c r="Y24" s="4">
        <v>-2760</v>
      </c>
      <c r="Z24" s="4">
        <f t="shared" si="3"/>
        <v>-496.79999999999995</v>
      </c>
      <c r="AA24" s="4">
        <f t="shared" si="6"/>
        <v>-708238.02000000014</v>
      </c>
      <c r="AB24" s="20">
        <f t="shared" si="7"/>
        <v>-1380</v>
      </c>
      <c r="AC24" s="15">
        <f t="shared" si="8"/>
        <v>0</v>
      </c>
      <c r="AD24" s="15">
        <f t="shared" si="9"/>
        <v>-709618.02000000014</v>
      </c>
    </row>
    <row r="25" spans="1:30" x14ac:dyDescent="0.45">
      <c r="A25" s="4">
        <f t="shared" si="10"/>
        <v>23</v>
      </c>
      <c r="B25" s="4" t="s">
        <v>24</v>
      </c>
      <c r="C25" s="4" t="s">
        <v>18</v>
      </c>
      <c r="D25" s="5">
        <v>45762</v>
      </c>
      <c r="E25" s="5">
        <v>45762</v>
      </c>
      <c r="F25" s="4" t="s">
        <v>21</v>
      </c>
      <c r="G25" s="4" t="s">
        <v>25</v>
      </c>
      <c r="H25" s="4" t="s">
        <v>27</v>
      </c>
      <c r="I25" s="5">
        <f t="shared" si="0"/>
        <v>45762</v>
      </c>
      <c r="J25" s="4">
        <v>0</v>
      </c>
      <c r="K25" s="19">
        <v>140.4</v>
      </c>
      <c r="L25" s="4">
        <f t="shared" si="4"/>
        <v>0</v>
      </c>
      <c r="M25" s="4">
        <f t="shared" si="4"/>
        <v>140400</v>
      </c>
      <c r="N25" s="9">
        <v>3.7699999999999997E-2</v>
      </c>
      <c r="O25" s="8">
        <f t="shared" si="1"/>
        <v>0</v>
      </c>
      <c r="P25" s="4">
        <f t="shared" si="2"/>
        <v>135106.92000000001</v>
      </c>
      <c r="Q25" s="4">
        <f t="shared" si="5"/>
        <v>140400</v>
      </c>
      <c r="R25" s="4">
        <v>-669312.19999999995</v>
      </c>
      <c r="S25" s="4">
        <v>-32657.040000000001</v>
      </c>
      <c r="T25" s="4">
        <v>-66482.399999999994</v>
      </c>
      <c r="U25" s="4">
        <v>-1180</v>
      </c>
      <c r="V25" s="4">
        <v>0</v>
      </c>
      <c r="W25" s="4">
        <v>0</v>
      </c>
      <c r="X25" s="4">
        <v>-5.99</v>
      </c>
      <c r="Y25" s="4">
        <v>-2808</v>
      </c>
      <c r="Z25" s="4">
        <f t="shared" si="3"/>
        <v>-505.44</v>
      </c>
      <c r="AA25" s="4">
        <f t="shared" si="6"/>
        <v>-772951.07</v>
      </c>
      <c r="AB25" s="20">
        <f t="shared" si="7"/>
        <v>-1404</v>
      </c>
      <c r="AC25" s="15">
        <f t="shared" si="8"/>
        <v>0</v>
      </c>
      <c r="AD25" s="15">
        <f t="shared" si="9"/>
        <v>-774355.07</v>
      </c>
    </row>
    <row r="26" spans="1:30" x14ac:dyDescent="0.45">
      <c r="A26" s="4">
        <f t="shared" si="10"/>
        <v>24</v>
      </c>
      <c r="B26" s="4" t="s">
        <v>24</v>
      </c>
      <c r="C26" s="4" t="s">
        <v>18</v>
      </c>
      <c r="D26" s="5">
        <v>45763</v>
      </c>
      <c r="E26" s="5">
        <v>45763</v>
      </c>
      <c r="F26" s="4" t="s">
        <v>21</v>
      </c>
      <c r="G26" s="4" t="s">
        <v>25</v>
      </c>
      <c r="H26" s="4" t="s">
        <v>27</v>
      </c>
      <c r="I26" s="5">
        <f t="shared" si="0"/>
        <v>45763</v>
      </c>
      <c r="J26" s="4">
        <v>0</v>
      </c>
      <c r="K26" s="19">
        <v>147.6</v>
      </c>
      <c r="L26" s="4">
        <f t="shared" si="4"/>
        <v>0</v>
      </c>
      <c r="M26" s="4">
        <f t="shared" si="4"/>
        <v>147600</v>
      </c>
      <c r="N26" s="9">
        <v>3.7699999999999997E-2</v>
      </c>
      <c r="O26" s="8">
        <f t="shared" si="1"/>
        <v>0</v>
      </c>
      <c r="P26" s="4">
        <f t="shared" si="2"/>
        <v>142035.48000000001</v>
      </c>
      <c r="Q26" s="4">
        <f t="shared" si="5"/>
        <v>147600</v>
      </c>
      <c r="R26" s="4">
        <v>-753297.48</v>
      </c>
      <c r="S26" s="4">
        <v>-34331.760000000002</v>
      </c>
      <c r="T26" s="4">
        <v>-69891.360000000001</v>
      </c>
      <c r="U26" s="4">
        <v>-1180</v>
      </c>
      <c r="V26" s="4">
        <v>0</v>
      </c>
      <c r="W26" s="4">
        <v>0</v>
      </c>
      <c r="X26" s="4">
        <v>-6.02</v>
      </c>
      <c r="Y26" s="4">
        <v>-2952</v>
      </c>
      <c r="Z26" s="4">
        <f t="shared" si="3"/>
        <v>-531.36</v>
      </c>
      <c r="AA26" s="4">
        <f t="shared" si="6"/>
        <v>-862189.98</v>
      </c>
      <c r="AB26" s="20">
        <f t="shared" si="7"/>
        <v>-1476</v>
      </c>
      <c r="AC26" s="15">
        <f t="shared" si="8"/>
        <v>0</v>
      </c>
      <c r="AD26" s="15">
        <f t="shared" si="9"/>
        <v>-863665.98</v>
      </c>
    </row>
    <row r="27" spans="1:30" x14ac:dyDescent="0.45">
      <c r="A27" s="4">
        <f t="shared" si="10"/>
        <v>25</v>
      </c>
      <c r="B27" s="4" t="s">
        <v>24</v>
      </c>
      <c r="C27" s="4" t="s">
        <v>18</v>
      </c>
      <c r="D27" s="5">
        <v>45764</v>
      </c>
      <c r="E27" s="5">
        <v>45764</v>
      </c>
      <c r="F27" s="4" t="s">
        <v>21</v>
      </c>
      <c r="G27" t="s">
        <v>25</v>
      </c>
      <c r="H27" s="4" t="s">
        <v>27</v>
      </c>
      <c r="I27" s="5">
        <f t="shared" si="0"/>
        <v>45764</v>
      </c>
      <c r="J27" s="4">
        <v>0</v>
      </c>
      <c r="K27" s="19">
        <v>148.19999999999999</v>
      </c>
      <c r="L27" s="4">
        <f t="shared" si="4"/>
        <v>0</v>
      </c>
      <c r="M27" s="4">
        <f t="shared" si="4"/>
        <v>148200</v>
      </c>
      <c r="N27" s="9">
        <v>3.7699999999999997E-2</v>
      </c>
      <c r="O27" s="8">
        <f t="shared" si="1"/>
        <v>0</v>
      </c>
      <c r="P27" s="4">
        <f t="shared" si="2"/>
        <v>142612.86000000002</v>
      </c>
      <c r="Q27" s="4">
        <f t="shared" si="5"/>
        <v>148200</v>
      </c>
      <c r="R27" s="4">
        <v>-821583.65</v>
      </c>
      <c r="S27" s="4">
        <v>-34471.32</v>
      </c>
      <c r="T27" s="4">
        <v>-70175.44</v>
      </c>
      <c r="U27" s="4">
        <v>-1180</v>
      </c>
      <c r="V27" s="4">
        <v>0</v>
      </c>
      <c r="W27" s="4">
        <v>0</v>
      </c>
      <c r="X27" s="4">
        <v>-5.79</v>
      </c>
      <c r="Y27" s="4">
        <v>-2964</v>
      </c>
      <c r="Z27" s="4">
        <f t="shared" si="3"/>
        <v>-533.52</v>
      </c>
      <c r="AA27" s="4">
        <f t="shared" si="6"/>
        <v>-930913.72</v>
      </c>
      <c r="AB27" s="20">
        <f t="shared" si="7"/>
        <v>-1482</v>
      </c>
      <c r="AC27" s="15">
        <f t="shared" si="8"/>
        <v>0</v>
      </c>
      <c r="AD27" s="15">
        <f t="shared" si="9"/>
        <v>-932395.72</v>
      </c>
    </row>
    <row r="28" spans="1:30" x14ac:dyDescent="0.45">
      <c r="A28" s="4">
        <f t="shared" si="10"/>
        <v>26</v>
      </c>
      <c r="B28" s="4" t="s">
        <v>24</v>
      </c>
      <c r="C28" s="4" t="s">
        <v>19</v>
      </c>
      <c r="D28" s="5">
        <v>45765</v>
      </c>
      <c r="E28" s="5">
        <v>45765</v>
      </c>
      <c r="F28" s="4" t="s">
        <v>21</v>
      </c>
      <c r="G28" s="4" t="s">
        <v>25</v>
      </c>
      <c r="H28" s="4" t="s">
        <v>27</v>
      </c>
      <c r="I28" s="5">
        <f t="shared" si="0"/>
        <v>45765</v>
      </c>
      <c r="J28" s="4">
        <v>0</v>
      </c>
      <c r="K28" s="19">
        <v>151.80000000000001</v>
      </c>
      <c r="L28" s="4">
        <f t="shared" si="4"/>
        <v>0</v>
      </c>
      <c r="M28" s="4">
        <f t="shared" si="4"/>
        <v>151800</v>
      </c>
      <c r="N28" s="9">
        <v>3.7699999999999997E-2</v>
      </c>
      <c r="O28" s="8">
        <f t="shared" si="1"/>
        <v>0</v>
      </c>
      <c r="P28" s="4">
        <f t="shared" si="2"/>
        <v>146077.14000000001</v>
      </c>
      <c r="Q28" s="4">
        <f t="shared" si="5"/>
        <v>151800</v>
      </c>
      <c r="R28" s="4">
        <v>-808283.64</v>
      </c>
      <c r="S28" s="4">
        <v>-35308.68</v>
      </c>
      <c r="T28" s="4">
        <v>-71880.36</v>
      </c>
      <c r="U28" s="4">
        <v>-1180</v>
      </c>
      <c r="V28" s="4">
        <v>0</v>
      </c>
      <c r="W28" s="4">
        <v>0</v>
      </c>
      <c r="X28" s="4">
        <v>-5.77</v>
      </c>
      <c r="Y28" s="4">
        <v>-3036</v>
      </c>
      <c r="Z28" s="4">
        <f t="shared" si="3"/>
        <v>-546.48</v>
      </c>
      <c r="AA28" s="4">
        <f t="shared" si="6"/>
        <v>-920240.93</v>
      </c>
      <c r="AB28" s="20">
        <f t="shared" si="7"/>
        <v>-1518</v>
      </c>
      <c r="AC28" s="15">
        <f t="shared" si="8"/>
        <v>0</v>
      </c>
      <c r="AD28" s="15">
        <f t="shared" si="9"/>
        <v>-921758.93</v>
      </c>
    </row>
    <row r="29" spans="1:30" x14ac:dyDescent="0.45">
      <c r="A29" s="4">
        <f t="shared" si="10"/>
        <v>27</v>
      </c>
      <c r="B29" s="4" t="s">
        <v>24</v>
      </c>
      <c r="C29" s="4" t="s">
        <v>19</v>
      </c>
      <c r="D29" s="5">
        <v>45766</v>
      </c>
      <c r="E29" s="5">
        <v>45766</v>
      </c>
      <c r="F29" s="4" t="s">
        <v>21</v>
      </c>
      <c r="G29" s="4" t="s">
        <v>25</v>
      </c>
      <c r="H29" s="4" t="s">
        <v>27</v>
      </c>
      <c r="I29" s="5">
        <f t="shared" si="0"/>
        <v>45766</v>
      </c>
      <c r="J29" s="4">
        <v>0</v>
      </c>
      <c r="K29" s="19">
        <v>154</v>
      </c>
      <c r="L29" s="4">
        <f t="shared" si="4"/>
        <v>0</v>
      </c>
      <c r="M29" s="4">
        <f t="shared" si="4"/>
        <v>154000</v>
      </c>
      <c r="N29" s="9">
        <v>3.7699999999999997E-2</v>
      </c>
      <c r="O29" s="8">
        <f t="shared" si="1"/>
        <v>0</v>
      </c>
      <c r="P29" s="4">
        <f t="shared" si="2"/>
        <v>148194.20000000001</v>
      </c>
      <c r="Q29" s="4">
        <f t="shared" si="5"/>
        <v>154000</v>
      </c>
      <c r="R29" s="4">
        <v>-815190.09</v>
      </c>
      <c r="S29" s="4">
        <v>-35820.400000000001</v>
      </c>
      <c r="T29" s="4">
        <v>-72921.919999999998</v>
      </c>
      <c r="U29" s="4">
        <v>-1180</v>
      </c>
      <c r="V29" s="4">
        <v>0</v>
      </c>
      <c r="W29" s="4">
        <v>0</v>
      </c>
      <c r="X29" s="4">
        <v>-5.58</v>
      </c>
      <c r="Y29" s="4">
        <v>-3080</v>
      </c>
      <c r="Z29" s="4">
        <f t="shared" si="3"/>
        <v>-554.4</v>
      </c>
      <c r="AA29" s="4">
        <f t="shared" si="6"/>
        <v>-928752.39</v>
      </c>
      <c r="AB29" s="20">
        <f t="shared" si="7"/>
        <v>-1540</v>
      </c>
      <c r="AC29" s="15">
        <f t="shared" si="8"/>
        <v>0</v>
      </c>
      <c r="AD29" s="15">
        <f t="shared" si="9"/>
        <v>-930292.39</v>
      </c>
    </row>
    <row r="30" spans="1:30" x14ac:dyDescent="0.45">
      <c r="A30" s="4">
        <f t="shared" si="10"/>
        <v>28</v>
      </c>
      <c r="B30" s="4" t="s">
        <v>24</v>
      </c>
      <c r="C30" s="4" t="s">
        <v>18</v>
      </c>
      <c r="D30" s="5">
        <v>45767</v>
      </c>
      <c r="E30" s="5">
        <v>45767</v>
      </c>
      <c r="F30" s="4" t="s">
        <v>21</v>
      </c>
      <c r="G30" s="4" t="s">
        <v>25</v>
      </c>
      <c r="H30" s="4" t="s">
        <v>27</v>
      </c>
      <c r="I30" s="5">
        <f t="shared" si="0"/>
        <v>45767</v>
      </c>
      <c r="J30" s="4">
        <v>0</v>
      </c>
      <c r="K30" s="19">
        <v>151.9</v>
      </c>
      <c r="L30" s="4">
        <f t="shared" si="4"/>
        <v>0</v>
      </c>
      <c r="M30" s="4">
        <f t="shared" si="4"/>
        <v>151900</v>
      </c>
      <c r="N30" s="9">
        <v>3.7699999999999997E-2</v>
      </c>
      <c r="O30" s="8">
        <f t="shared" si="1"/>
        <v>0</v>
      </c>
      <c r="P30" s="4">
        <f t="shared" si="2"/>
        <v>146173.37</v>
      </c>
      <c r="Q30" s="4">
        <f t="shared" si="5"/>
        <v>151900</v>
      </c>
      <c r="R30" s="4">
        <v>-501094.78</v>
      </c>
      <c r="S30" s="4">
        <v>-35331.94</v>
      </c>
      <c r="T30" s="4">
        <v>-71927.72</v>
      </c>
      <c r="U30" s="4">
        <v>-1180</v>
      </c>
      <c r="V30" s="4">
        <v>0</v>
      </c>
      <c r="W30" s="4">
        <v>0</v>
      </c>
      <c r="X30" s="4">
        <v>-5.96</v>
      </c>
      <c r="Y30" s="4">
        <v>-3038</v>
      </c>
      <c r="Z30" s="4">
        <f t="shared" si="3"/>
        <v>-546.84</v>
      </c>
      <c r="AA30" s="4">
        <f t="shared" si="6"/>
        <v>-613125.23999999987</v>
      </c>
      <c r="AB30" s="20">
        <f t="shared" si="7"/>
        <v>-1519</v>
      </c>
      <c r="AC30" s="15">
        <f t="shared" si="8"/>
        <v>0</v>
      </c>
      <c r="AD30" s="15">
        <f t="shared" si="9"/>
        <v>-614644.23999999987</v>
      </c>
    </row>
    <row r="31" spans="1:30" x14ac:dyDescent="0.45">
      <c r="A31" s="4">
        <f t="shared" si="10"/>
        <v>29</v>
      </c>
      <c r="B31" s="4" t="s">
        <v>24</v>
      </c>
      <c r="C31" s="4" t="s">
        <v>18</v>
      </c>
      <c r="D31" s="5">
        <v>45768</v>
      </c>
      <c r="E31" s="5">
        <v>45768</v>
      </c>
      <c r="F31" s="4" t="s">
        <v>21</v>
      </c>
      <c r="G31" s="4" t="s">
        <v>25</v>
      </c>
      <c r="H31" s="4" t="s">
        <v>27</v>
      </c>
      <c r="I31" s="5">
        <f t="shared" si="0"/>
        <v>45768</v>
      </c>
      <c r="J31" s="4">
        <v>0</v>
      </c>
      <c r="K31" s="19">
        <v>145</v>
      </c>
      <c r="L31" s="4">
        <f t="shared" si="4"/>
        <v>0</v>
      </c>
      <c r="M31" s="4">
        <f t="shared" si="4"/>
        <v>145000</v>
      </c>
      <c r="N31" s="10">
        <v>3.85E-2</v>
      </c>
      <c r="O31" s="8">
        <f t="shared" si="1"/>
        <v>0</v>
      </c>
      <c r="P31" s="4">
        <f t="shared" si="2"/>
        <v>139417.5</v>
      </c>
      <c r="Q31" s="4">
        <f t="shared" si="5"/>
        <v>145000</v>
      </c>
      <c r="R31" s="4">
        <v>-824277.99</v>
      </c>
      <c r="S31" s="4">
        <v>-33727</v>
      </c>
      <c r="T31" s="4">
        <v>-68660.160000000003</v>
      </c>
      <c r="U31" s="4">
        <v>-1180</v>
      </c>
      <c r="V31" s="4">
        <v>0</v>
      </c>
      <c r="W31" s="4">
        <v>0</v>
      </c>
      <c r="X31" s="4">
        <v>-5.62</v>
      </c>
      <c r="Y31" s="4">
        <v>-2900</v>
      </c>
      <c r="Z31" s="4">
        <f t="shared" si="3"/>
        <v>-522</v>
      </c>
      <c r="AA31" s="4">
        <f t="shared" si="6"/>
        <v>-931272.77</v>
      </c>
      <c r="AB31" s="20">
        <f t="shared" si="7"/>
        <v>-1450</v>
      </c>
      <c r="AC31" s="15">
        <f t="shared" si="8"/>
        <v>0</v>
      </c>
      <c r="AD31" s="15">
        <f t="shared" si="9"/>
        <v>-932722.77</v>
      </c>
    </row>
    <row r="32" spans="1:30" x14ac:dyDescent="0.45">
      <c r="A32" s="4">
        <f t="shared" si="10"/>
        <v>30</v>
      </c>
      <c r="B32" s="4" t="s">
        <v>24</v>
      </c>
      <c r="C32" s="4" t="s">
        <v>18</v>
      </c>
      <c r="D32" s="5">
        <v>45769</v>
      </c>
      <c r="E32" s="5">
        <v>45769</v>
      </c>
      <c r="F32" s="4" t="s">
        <v>21</v>
      </c>
      <c r="G32" s="4" t="s">
        <v>26</v>
      </c>
      <c r="H32" s="4" t="s">
        <v>27</v>
      </c>
      <c r="I32" s="5">
        <f t="shared" si="0"/>
        <v>45769</v>
      </c>
      <c r="J32" s="4">
        <v>0</v>
      </c>
      <c r="K32" s="19">
        <v>0</v>
      </c>
      <c r="L32" s="4">
        <f t="shared" si="4"/>
        <v>0</v>
      </c>
      <c r="M32" s="4">
        <f t="shared" si="4"/>
        <v>0</v>
      </c>
      <c r="N32" s="10">
        <v>3.85E-2</v>
      </c>
      <c r="O32" s="8">
        <f t="shared" si="1"/>
        <v>0</v>
      </c>
      <c r="P32" s="4">
        <f t="shared" si="2"/>
        <v>0</v>
      </c>
      <c r="Q32" s="4">
        <f t="shared" si="5"/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f t="shared" si="3"/>
        <v>0</v>
      </c>
      <c r="AA32" s="4">
        <f t="shared" si="6"/>
        <v>0</v>
      </c>
      <c r="AB32" s="20">
        <f t="shared" si="7"/>
        <v>0</v>
      </c>
      <c r="AC32" s="15">
        <f t="shared" si="8"/>
        <v>0</v>
      </c>
      <c r="AD32" s="15">
        <f t="shared" si="9"/>
        <v>0</v>
      </c>
    </row>
    <row r="33" spans="1:30" x14ac:dyDescent="0.45">
      <c r="A33" s="4">
        <f t="shared" si="10"/>
        <v>31</v>
      </c>
      <c r="B33" s="4" t="s">
        <v>24</v>
      </c>
      <c r="C33" s="4" t="s">
        <v>19</v>
      </c>
      <c r="D33" s="5">
        <v>45769</v>
      </c>
      <c r="E33" s="5">
        <v>45769</v>
      </c>
      <c r="F33" s="4" t="s">
        <v>21</v>
      </c>
      <c r="G33" t="s">
        <v>25</v>
      </c>
      <c r="H33" s="4" t="s">
        <v>27</v>
      </c>
      <c r="I33" s="5">
        <f t="shared" si="0"/>
        <v>45769</v>
      </c>
      <c r="J33" s="4">
        <v>0</v>
      </c>
      <c r="K33" s="19">
        <v>152</v>
      </c>
      <c r="L33" s="4">
        <f t="shared" si="4"/>
        <v>0</v>
      </c>
      <c r="M33" s="4">
        <f t="shared" si="4"/>
        <v>152000</v>
      </c>
      <c r="N33" s="10">
        <v>3.85E-2</v>
      </c>
      <c r="O33" s="8">
        <f t="shared" si="1"/>
        <v>0</v>
      </c>
      <c r="P33" s="4">
        <f t="shared" si="2"/>
        <v>146148</v>
      </c>
      <c r="Q33" s="4">
        <f t="shared" si="5"/>
        <v>152000</v>
      </c>
      <c r="R33" s="4">
        <v>-926420.38</v>
      </c>
      <c r="S33" s="4">
        <v>-35355.199999999997</v>
      </c>
      <c r="T33" s="4">
        <v>-71975.08</v>
      </c>
      <c r="U33" s="4">
        <v>-1180</v>
      </c>
      <c r="V33" s="4">
        <v>0</v>
      </c>
      <c r="W33" s="4">
        <v>0</v>
      </c>
      <c r="X33" s="4">
        <v>-5.71</v>
      </c>
      <c r="Y33" s="4">
        <v>-3040</v>
      </c>
      <c r="Z33" s="4">
        <f t="shared" si="3"/>
        <v>-547.19999999999993</v>
      </c>
      <c r="AA33" s="4">
        <f t="shared" si="6"/>
        <v>-1038523.5699999998</v>
      </c>
      <c r="AB33" s="20">
        <f t="shared" si="7"/>
        <v>-1520</v>
      </c>
      <c r="AC33" s="15">
        <f t="shared" si="8"/>
        <v>0</v>
      </c>
      <c r="AD33" s="15">
        <f t="shared" si="9"/>
        <v>-1040043.5699999998</v>
      </c>
    </row>
    <row r="34" spans="1:30" x14ac:dyDescent="0.45">
      <c r="A34" s="4">
        <f t="shared" si="10"/>
        <v>32</v>
      </c>
      <c r="B34" s="4" t="s">
        <v>24</v>
      </c>
      <c r="C34" s="4" t="s">
        <v>18</v>
      </c>
      <c r="D34" s="5">
        <v>45770</v>
      </c>
      <c r="E34" s="5">
        <v>45770</v>
      </c>
      <c r="F34" s="4" t="s">
        <v>21</v>
      </c>
      <c r="G34" s="4" t="s">
        <v>25</v>
      </c>
      <c r="H34" s="4" t="s">
        <v>27</v>
      </c>
      <c r="I34" s="5">
        <f t="shared" si="0"/>
        <v>45770</v>
      </c>
      <c r="J34" s="4">
        <v>0</v>
      </c>
      <c r="K34" s="19">
        <v>1</v>
      </c>
      <c r="L34" s="4">
        <f t="shared" si="4"/>
        <v>0</v>
      </c>
      <c r="M34" s="4">
        <f t="shared" si="4"/>
        <v>1000</v>
      </c>
      <c r="N34" s="10">
        <v>3.85E-2</v>
      </c>
      <c r="O34" s="8">
        <f t="shared" si="1"/>
        <v>0</v>
      </c>
      <c r="P34" s="4">
        <f t="shared" si="2"/>
        <v>961.5</v>
      </c>
      <c r="Q34" s="4">
        <f t="shared" si="5"/>
        <v>1000</v>
      </c>
      <c r="R34" s="4">
        <v>-10000</v>
      </c>
      <c r="S34" s="4">
        <v>-232.6</v>
      </c>
      <c r="T34" s="4">
        <v>-473.52</v>
      </c>
      <c r="U34" s="4">
        <v>-1180</v>
      </c>
      <c r="V34" s="4">
        <v>0</v>
      </c>
      <c r="W34" s="4">
        <v>0</v>
      </c>
      <c r="X34" s="4">
        <v>-2.83</v>
      </c>
      <c r="Y34" s="4">
        <v>-20</v>
      </c>
      <c r="Z34" s="4">
        <f t="shared" si="3"/>
        <v>-3.5999999999999996</v>
      </c>
      <c r="AA34" s="4">
        <f t="shared" si="6"/>
        <v>-11912.550000000001</v>
      </c>
      <c r="AB34" s="20">
        <f t="shared" si="7"/>
        <v>-10</v>
      </c>
      <c r="AC34" s="15">
        <f t="shared" si="8"/>
        <v>0</v>
      </c>
      <c r="AD34" s="15">
        <f t="shared" si="9"/>
        <v>-11922.550000000001</v>
      </c>
    </row>
    <row r="35" spans="1:30" x14ac:dyDescent="0.45">
      <c r="A35" s="4">
        <f t="shared" si="10"/>
        <v>33</v>
      </c>
      <c r="B35" s="4" t="s">
        <v>24</v>
      </c>
      <c r="C35" s="4" t="s">
        <v>19</v>
      </c>
      <c r="D35" s="5">
        <v>45770</v>
      </c>
      <c r="E35" s="5">
        <v>45770</v>
      </c>
      <c r="F35" s="4" t="s">
        <v>21</v>
      </c>
      <c r="G35" s="4" t="s">
        <v>25</v>
      </c>
      <c r="H35" s="4" t="s">
        <v>27</v>
      </c>
      <c r="I35" s="5">
        <f t="shared" si="0"/>
        <v>45770</v>
      </c>
      <c r="J35" s="4">
        <v>0</v>
      </c>
      <c r="K35" s="19">
        <v>150</v>
      </c>
      <c r="L35" s="4">
        <f t="shared" ref="L35:M66" si="11">J35*1000</f>
        <v>0</v>
      </c>
      <c r="M35" s="4">
        <f t="shared" si="11"/>
        <v>150000</v>
      </c>
      <c r="N35" s="10">
        <v>3.85E-2</v>
      </c>
      <c r="O35" s="8">
        <f t="shared" si="1"/>
        <v>0</v>
      </c>
      <c r="P35" s="4">
        <f t="shared" si="2"/>
        <v>144225</v>
      </c>
      <c r="Q35" s="4">
        <f t="shared" si="5"/>
        <v>150000</v>
      </c>
      <c r="R35" s="4">
        <v>-1052773.28</v>
      </c>
      <c r="S35" s="4">
        <v>-34890</v>
      </c>
      <c r="T35" s="4">
        <v>-71028.08</v>
      </c>
      <c r="U35" s="4">
        <v>-1180</v>
      </c>
      <c r="V35" s="4">
        <v>0</v>
      </c>
      <c r="W35" s="4">
        <v>0</v>
      </c>
      <c r="X35" s="4">
        <v>-2.83</v>
      </c>
      <c r="Y35" s="4">
        <v>-3000</v>
      </c>
      <c r="Z35" s="4">
        <f t="shared" si="3"/>
        <v>-540</v>
      </c>
      <c r="AA35" s="4">
        <f t="shared" si="6"/>
        <v>-1163414.1900000002</v>
      </c>
      <c r="AB35" s="20">
        <f t="shared" si="7"/>
        <v>-1500</v>
      </c>
      <c r="AC35" s="15">
        <f t="shared" si="8"/>
        <v>0</v>
      </c>
      <c r="AD35" s="15">
        <f t="shared" si="9"/>
        <v>-1164914.1900000002</v>
      </c>
    </row>
    <row r="36" spans="1:30" x14ac:dyDescent="0.45">
      <c r="A36" s="4">
        <f t="shared" si="10"/>
        <v>34</v>
      </c>
      <c r="B36" s="4" t="s">
        <v>24</v>
      </c>
      <c r="C36" s="4" t="s">
        <v>19</v>
      </c>
      <c r="D36" s="5">
        <v>45771</v>
      </c>
      <c r="E36" s="5">
        <v>45771</v>
      </c>
      <c r="F36" s="4" t="s">
        <v>21</v>
      </c>
      <c r="G36" s="4" t="s">
        <v>25</v>
      </c>
      <c r="H36" s="4" t="s">
        <v>27</v>
      </c>
      <c r="I36" s="5">
        <f t="shared" si="0"/>
        <v>45771</v>
      </c>
      <c r="J36" s="4">
        <v>0</v>
      </c>
      <c r="K36" s="19">
        <v>154</v>
      </c>
      <c r="L36" s="4">
        <f t="shared" si="11"/>
        <v>0</v>
      </c>
      <c r="M36" s="4">
        <f t="shared" si="11"/>
        <v>154000</v>
      </c>
      <c r="N36" s="10">
        <v>3.85E-2</v>
      </c>
      <c r="O36" s="8">
        <f t="shared" si="1"/>
        <v>0</v>
      </c>
      <c r="P36" s="4">
        <f t="shared" si="2"/>
        <v>148071</v>
      </c>
      <c r="Q36" s="4">
        <f t="shared" si="5"/>
        <v>154000</v>
      </c>
      <c r="R36" s="4">
        <v>-1078076.3500000001</v>
      </c>
      <c r="S36" s="4">
        <v>-35820.400000000001</v>
      </c>
      <c r="T36" s="4">
        <v>-72921.919999999998</v>
      </c>
      <c r="U36" s="4">
        <v>-1180</v>
      </c>
      <c r="V36" s="4">
        <v>0</v>
      </c>
      <c r="W36" s="4">
        <v>0</v>
      </c>
      <c r="X36" s="4">
        <v>-5.61</v>
      </c>
      <c r="Y36" s="4">
        <v>-3080</v>
      </c>
      <c r="Z36" s="4">
        <f t="shared" si="3"/>
        <v>-554.4</v>
      </c>
      <c r="AA36" s="4">
        <f t="shared" si="6"/>
        <v>-1191638.68</v>
      </c>
      <c r="AB36" s="20">
        <f t="shared" si="7"/>
        <v>-1540</v>
      </c>
      <c r="AC36" s="15">
        <f t="shared" si="8"/>
        <v>0</v>
      </c>
      <c r="AD36" s="15">
        <f t="shared" si="9"/>
        <v>-1193178.68</v>
      </c>
    </row>
    <row r="37" spans="1:30" x14ac:dyDescent="0.45">
      <c r="A37" s="4">
        <f t="shared" si="10"/>
        <v>35</v>
      </c>
      <c r="B37" s="4" t="s">
        <v>24</v>
      </c>
      <c r="C37" s="4" t="s">
        <v>19</v>
      </c>
      <c r="D37" s="5">
        <v>45772</v>
      </c>
      <c r="E37" s="5">
        <v>45772</v>
      </c>
      <c r="F37" s="4" t="s">
        <v>21</v>
      </c>
      <c r="G37" t="s">
        <v>25</v>
      </c>
      <c r="H37" s="4" t="s">
        <v>27</v>
      </c>
      <c r="I37" s="5">
        <f t="shared" si="0"/>
        <v>45772</v>
      </c>
      <c r="J37" s="4">
        <v>0</v>
      </c>
      <c r="K37" s="19">
        <v>151</v>
      </c>
      <c r="L37" s="4">
        <f t="shared" si="11"/>
        <v>0</v>
      </c>
      <c r="M37" s="4">
        <f t="shared" si="11"/>
        <v>151000</v>
      </c>
      <c r="N37" s="10">
        <v>3.85E-2</v>
      </c>
      <c r="O37" s="8">
        <f t="shared" si="1"/>
        <v>0</v>
      </c>
      <c r="P37" s="4">
        <f t="shared" si="2"/>
        <v>145186.5</v>
      </c>
      <c r="Q37" s="4">
        <f t="shared" si="5"/>
        <v>151000</v>
      </c>
      <c r="R37" s="4">
        <v>-1035971.78</v>
      </c>
      <c r="S37" s="4">
        <v>-35122.6</v>
      </c>
      <c r="T37" s="4">
        <v>-71501.56</v>
      </c>
      <c r="U37" s="4">
        <v>-1180</v>
      </c>
      <c r="V37" s="4">
        <v>0</v>
      </c>
      <c r="W37" s="4">
        <v>0</v>
      </c>
      <c r="X37" s="4">
        <v>-5.64</v>
      </c>
      <c r="Y37" s="4">
        <v>-3020</v>
      </c>
      <c r="Z37" s="4">
        <f t="shared" si="3"/>
        <v>-543.6</v>
      </c>
      <c r="AA37" s="4">
        <f t="shared" si="6"/>
        <v>-1147345.1800000002</v>
      </c>
      <c r="AB37" s="20">
        <f t="shared" si="7"/>
        <v>-1510</v>
      </c>
      <c r="AC37" s="15">
        <f t="shared" si="8"/>
        <v>0</v>
      </c>
      <c r="AD37" s="15">
        <f t="shared" si="9"/>
        <v>-1148855.1800000002</v>
      </c>
    </row>
    <row r="38" spans="1:30" x14ac:dyDescent="0.45">
      <c r="A38" s="4">
        <f t="shared" si="10"/>
        <v>36</v>
      </c>
      <c r="B38" s="4" t="s">
        <v>24</v>
      </c>
      <c r="C38" s="4" t="s">
        <v>18</v>
      </c>
      <c r="D38" s="5">
        <v>45773</v>
      </c>
      <c r="E38" s="5">
        <v>45773</v>
      </c>
      <c r="F38" s="4" t="s">
        <v>21</v>
      </c>
      <c r="G38" s="4" t="s">
        <v>26</v>
      </c>
      <c r="H38" s="4" t="s">
        <v>27</v>
      </c>
      <c r="I38" s="5">
        <f t="shared" si="0"/>
        <v>45773</v>
      </c>
      <c r="J38" s="4">
        <v>0</v>
      </c>
      <c r="K38" s="19">
        <v>0</v>
      </c>
      <c r="L38" s="4">
        <f t="shared" si="11"/>
        <v>0</v>
      </c>
      <c r="M38" s="4">
        <f t="shared" si="11"/>
        <v>0</v>
      </c>
      <c r="N38" s="10">
        <v>3.85E-2</v>
      </c>
      <c r="O38" s="8">
        <f t="shared" si="1"/>
        <v>0</v>
      </c>
      <c r="P38" s="4">
        <f t="shared" si="2"/>
        <v>0</v>
      </c>
      <c r="Q38" s="4">
        <f t="shared" si="5"/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f t="shared" si="3"/>
        <v>0</v>
      </c>
      <c r="AA38" s="4">
        <f t="shared" si="6"/>
        <v>0</v>
      </c>
      <c r="AB38" s="20">
        <f t="shared" si="7"/>
        <v>0</v>
      </c>
      <c r="AC38" s="15">
        <f t="shared" si="8"/>
        <v>0</v>
      </c>
      <c r="AD38" s="15">
        <f t="shared" si="9"/>
        <v>0</v>
      </c>
    </row>
    <row r="39" spans="1:30" x14ac:dyDescent="0.45">
      <c r="A39" s="4">
        <f t="shared" si="10"/>
        <v>37</v>
      </c>
      <c r="B39" s="4" t="s">
        <v>24</v>
      </c>
      <c r="C39" s="4" t="s">
        <v>19</v>
      </c>
      <c r="D39" s="5">
        <v>45773</v>
      </c>
      <c r="E39" s="5">
        <v>45773</v>
      </c>
      <c r="F39" s="4" t="s">
        <v>21</v>
      </c>
      <c r="G39" s="4" t="s">
        <v>25</v>
      </c>
      <c r="H39" s="4" t="s">
        <v>27</v>
      </c>
      <c r="I39" s="5">
        <f t="shared" si="0"/>
        <v>45773</v>
      </c>
      <c r="J39" s="4">
        <v>0</v>
      </c>
      <c r="K39" s="19">
        <v>139.19999999999999</v>
      </c>
      <c r="L39" s="4">
        <f t="shared" si="11"/>
        <v>0</v>
      </c>
      <c r="M39" s="4">
        <f t="shared" si="11"/>
        <v>139200</v>
      </c>
      <c r="N39" s="10">
        <v>3.85E-2</v>
      </c>
      <c r="O39" s="8">
        <f t="shared" si="1"/>
        <v>0</v>
      </c>
      <c r="P39" s="4">
        <f t="shared" si="2"/>
        <v>133840.80000000002</v>
      </c>
      <c r="Q39" s="4">
        <f t="shared" si="5"/>
        <v>139200</v>
      </c>
      <c r="R39" s="4">
        <v>-953462.28</v>
      </c>
      <c r="S39" s="4">
        <v>-32377.919999999998</v>
      </c>
      <c r="T39" s="4">
        <v>-65913.850000000006</v>
      </c>
      <c r="U39" s="4">
        <v>-1180</v>
      </c>
      <c r="V39" s="4">
        <v>0</v>
      </c>
      <c r="W39" s="4">
        <v>0</v>
      </c>
      <c r="X39" s="4">
        <v>-5.57</v>
      </c>
      <c r="Y39" s="4">
        <v>-2784</v>
      </c>
      <c r="Z39" s="4">
        <f t="shared" si="3"/>
        <v>-501.12</v>
      </c>
      <c r="AA39" s="4">
        <f t="shared" si="6"/>
        <v>-1056224.7400000002</v>
      </c>
      <c r="AB39" s="20">
        <f t="shared" si="7"/>
        <v>-1392</v>
      </c>
      <c r="AC39" s="15">
        <f t="shared" si="8"/>
        <v>0</v>
      </c>
      <c r="AD39" s="15">
        <f t="shared" si="9"/>
        <v>-1057616.7400000002</v>
      </c>
    </row>
    <row r="40" spans="1:30" x14ac:dyDescent="0.45">
      <c r="A40" s="4">
        <f t="shared" si="10"/>
        <v>38</v>
      </c>
      <c r="B40" s="4" t="s">
        <v>24</v>
      </c>
      <c r="C40" s="4" t="s">
        <v>20</v>
      </c>
      <c r="D40" s="5">
        <v>45773</v>
      </c>
      <c r="E40" s="5">
        <v>45773</v>
      </c>
      <c r="F40" s="4" t="s">
        <v>21</v>
      </c>
      <c r="G40" s="4" t="s">
        <v>25</v>
      </c>
      <c r="H40" s="4" t="s">
        <v>27</v>
      </c>
      <c r="I40" s="5">
        <f t="shared" si="0"/>
        <v>45773</v>
      </c>
      <c r="J40" s="4">
        <v>0</v>
      </c>
      <c r="K40" s="19">
        <v>3.6974999999999998</v>
      </c>
      <c r="L40" s="4">
        <f t="shared" si="11"/>
        <v>0</v>
      </c>
      <c r="M40" s="4">
        <f t="shared" si="11"/>
        <v>3697.5</v>
      </c>
      <c r="N40" s="10">
        <v>3.85E-2</v>
      </c>
      <c r="O40" s="8">
        <f t="shared" si="1"/>
        <v>0</v>
      </c>
      <c r="P40" s="4">
        <f t="shared" si="2"/>
        <v>3555.1462500000002</v>
      </c>
      <c r="Q40" s="4">
        <f t="shared" si="5"/>
        <v>3697.5</v>
      </c>
      <c r="R40" s="4">
        <v>-15529.1</v>
      </c>
      <c r="S40" s="4">
        <v>-860.02</v>
      </c>
      <c r="T40" s="4">
        <v>-1750.8</v>
      </c>
      <c r="U40" s="4">
        <v>-1180</v>
      </c>
      <c r="V40" s="4">
        <v>0</v>
      </c>
      <c r="W40" s="4">
        <v>0</v>
      </c>
      <c r="X40" s="4">
        <v>-7.69</v>
      </c>
      <c r="Y40" s="4">
        <v>-73.95</v>
      </c>
      <c r="Z40" s="4">
        <f t="shared" si="3"/>
        <v>-13.311</v>
      </c>
      <c r="AA40" s="4">
        <f t="shared" si="6"/>
        <v>-19414.870999999999</v>
      </c>
      <c r="AB40" s="20">
        <f t="shared" si="7"/>
        <v>-36.974999999999994</v>
      </c>
      <c r="AC40" s="15">
        <f t="shared" si="8"/>
        <v>0</v>
      </c>
      <c r="AD40" s="15">
        <f t="shared" si="9"/>
        <v>-19451.845999999998</v>
      </c>
    </row>
    <row r="41" spans="1:30" x14ac:dyDescent="0.45">
      <c r="A41" s="4">
        <f t="shared" si="10"/>
        <v>39</v>
      </c>
      <c r="B41" s="4" t="s">
        <v>24</v>
      </c>
      <c r="C41" s="4" t="s">
        <v>19</v>
      </c>
      <c r="D41" s="5">
        <v>45774</v>
      </c>
      <c r="E41" s="5">
        <v>45774</v>
      </c>
      <c r="F41" s="4" t="s">
        <v>21</v>
      </c>
      <c r="G41" s="4" t="s">
        <v>25</v>
      </c>
      <c r="H41" s="4" t="s">
        <v>27</v>
      </c>
      <c r="I41" s="5">
        <f t="shared" si="0"/>
        <v>45774</v>
      </c>
      <c r="J41" s="4">
        <v>0</v>
      </c>
      <c r="K41" s="19">
        <v>144</v>
      </c>
      <c r="L41" s="4">
        <f t="shared" si="11"/>
        <v>0</v>
      </c>
      <c r="M41" s="4">
        <f t="shared" si="11"/>
        <v>144000</v>
      </c>
      <c r="N41" s="10">
        <v>3.85E-2</v>
      </c>
      <c r="O41" s="8">
        <f t="shared" si="1"/>
        <v>0</v>
      </c>
      <c r="P41" s="4">
        <f t="shared" si="2"/>
        <v>138456</v>
      </c>
      <c r="Q41" s="4">
        <f t="shared" si="5"/>
        <v>144000</v>
      </c>
      <c r="R41" s="4">
        <v>-957311.82</v>
      </c>
      <c r="S41" s="4">
        <v>-33494.400000000001</v>
      </c>
      <c r="T41" s="4">
        <v>-68186.880000000005</v>
      </c>
      <c r="U41" s="4">
        <v>-1180</v>
      </c>
      <c r="V41" s="4">
        <v>0</v>
      </c>
      <c r="W41" s="4">
        <v>0</v>
      </c>
      <c r="X41" s="4">
        <v>-5.32</v>
      </c>
      <c r="Y41" s="4">
        <v>-2880</v>
      </c>
      <c r="Z41" s="4">
        <f t="shared" si="3"/>
        <v>-518.4</v>
      </c>
      <c r="AA41" s="4">
        <f t="shared" si="6"/>
        <v>-1063576.82</v>
      </c>
      <c r="AB41" s="20">
        <f t="shared" si="7"/>
        <v>-1440</v>
      </c>
      <c r="AC41" s="15">
        <f t="shared" si="8"/>
        <v>0</v>
      </c>
      <c r="AD41" s="15">
        <f t="shared" si="9"/>
        <v>-1065016.82</v>
      </c>
    </row>
    <row r="42" spans="1:30" x14ac:dyDescent="0.45">
      <c r="A42" s="4">
        <f t="shared" si="10"/>
        <v>40</v>
      </c>
      <c r="B42" s="4" t="s">
        <v>24</v>
      </c>
      <c r="C42" s="4" t="s">
        <v>19</v>
      </c>
      <c r="D42" s="5">
        <v>45775</v>
      </c>
      <c r="E42" s="5">
        <v>45775</v>
      </c>
      <c r="F42" s="4" t="s">
        <v>21</v>
      </c>
      <c r="G42" s="4" t="s">
        <v>25</v>
      </c>
      <c r="H42" s="4" t="s">
        <v>27</v>
      </c>
      <c r="I42" s="5">
        <f t="shared" si="0"/>
        <v>45775</v>
      </c>
      <c r="J42" s="4">
        <v>0</v>
      </c>
      <c r="K42" s="19">
        <v>144.4</v>
      </c>
      <c r="L42" s="4">
        <f t="shared" si="11"/>
        <v>0</v>
      </c>
      <c r="M42" s="4">
        <f t="shared" si="11"/>
        <v>144400</v>
      </c>
      <c r="N42" s="10">
        <v>3.6700000000000003E-2</v>
      </c>
      <c r="O42" s="8">
        <f>L42/(1-N42)</f>
        <v>0</v>
      </c>
      <c r="P42" s="4">
        <f>M42*(1-N42)</f>
        <v>139100.52000000002</v>
      </c>
      <c r="Q42" s="4">
        <f t="shared" si="5"/>
        <v>144400</v>
      </c>
      <c r="R42" s="4">
        <v>-939953.27</v>
      </c>
      <c r="S42" s="4">
        <v>-33587.440000000002</v>
      </c>
      <c r="T42" s="4">
        <v>-68376.039999999994</v>
      </c>
      <c r="U42" s="4">
        <v>-1180</v>
      </c>
      <c r="V42" s="4">
        <v>0</v>
      </c>
      <c r="W42" s="4">
        <v>0</v>
      </c>
      <c r="X42" s="4">
        <v>-5.59</v>
      </c>
      <c r="Y42" s="4">
        <v>-2888</v>
      </c>
      <c r="Z42" s="4">
        <f t="shared" si="3"/>
        <v>-519.84</v>
      </c>
      <c r="AA42" s="4">
        <f t="shared" si="6"/>
        <v>-1046510.1799999999</v>
      </c>
      <c r="AB42" s="20">
        <f t="shared" si="7"/>
        <v>-1444</v>
      </c>
      <c r="AC42" s="15">
        <f t="shared" si="8"/>
        <v>0</v>
      </c>
      <c r="AD42" s="15">
        <f t="shared" si="9"/>
        <v>-1047954.1799999999</v>
      </c>
    </row>
    <row r="43" spans="1:30" x14ac:dyDescent="0.45">
      <c r="A43" s="4">
        <f t="shared" si="10"/>
        <v>41</v>
      </c>
      <c r="B43" s="4" t="s">
        <v>24</v>
      </c>
      <c r="C43" s="4" t="s">
        <v>18</v>
      </c>
      <c r="D43" s="5">
        <v>45776</v>
      </c>
      <c r="E43" s="5">
        <v>45776</v>
      </c>
      <c r="F43" s="4" t="s">
        <v>21</v>
      </c>
      <c r="G43" s="4" t="s">
        <v>26</v>
      </c>
      <c r="H43" s="4" t="s">
        <v>27</v>
      </c>
      <c r="I43" s="5">
        <f t="shared" si="0"/>
        <v>45776</v>
      </c>
      <c r="J43" s="4">
        <v>0</v>
      </c>
      <c r="K43" s="19">
        <v>0</v>
      </c>
      <c r="L43" s="4">
        <f t="shared" si="11"/>
        <v>0</v>
      </c>
      <c r="M43" s="4">
        <f t="shared" si="11"/>
        <v>0</v>
      </c>
      <c r="N43" s="10">
        <v>3.6700000000000003E-2</v>
      </c>
      <c r="O43" s="8">
        <f>L43/(1-N43)</f>
        <v>0</v>
      </c>
      <c r="P43" s="4">
        <f>M43*(1-N43)</f>
        <v>0</v>
      </c>
      <c r="Q43" s="4">
        <f t="shared" si="5"/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f t="shared" si="3"/>
        <v>0</v>
      </c>
      <c r="AA43" s="4">
        <f t="shared" si="6"/>
        <v>0</v>
      </c>
      <c r="AB43" s="20">
        <f t="shared" si="7"/>
        <v>0</v>
      </c>
      <c r="AC43" s="15">
        <f t="shared" si="8"/>
        <v>0</v>
      </c>
      <c r="AD43" s="15">
        <f t="shared" si="9"/>
        <v>0</v>
      </c>
    </row>
    <row r="44" spans="1:30" x14ac:dyDescent="0.45">
      <c r="A44" s="4">
        <f t="shared" si="10"/>
        <v>42</v>
      </c>
      <c r="B44" s="4" t="s">
        <v>24</v>
      </c>
      <c r="C44" s="4" t="s">
        <v>19</v>
      </c>
      <c r="D44" s="5">
        <v>45776</v>
      </c>
      <c r="E44" s="5">
        <v>45776</v>
      </c>
      <c r="F44" s="4" t="s">
        <v>21</v>
      </c>
      <c r="G44" s="4" t="s">
        <v>25</v>
      </c>
      <c r="H44" s="4" t="s">
        <v>27</v>
      </c>
      <c r="I44" s="5">
        <f t="shared" si="0"/>
        <v>45776</v>
      </c>
      <c r="J44" s="4">
        <v>0</v>
      </c>
      <c r="K44" s="19">
        <v>143.19999999999999</v>
      </c>
      <c r="L44" s="4">
        <f t="shared" si="11"/>
        <v>0</v>
      </c>
      <c r="M44" s="4">
        <f t="shared" si="11"/>
        <v>143200</v>
      </c>
      <c r="N44" s="10">
        <v>3.6700000000000003E-2</v>
      </c>
      <c r="O44" s="8">
        <f t="shared" si="1"/>
        <v>0</v>
      </c>
      <c r="P44" s="4">
        <f t="shared" si="2"/>
        <v>137944.56</v>
      </c>
      <c r="Q44" s="4">
        <f t="shared" si="5"/>
        <v>143200</v>
      </c>
      <c r="R44" s="4">
        <v>-828906.86</v>
      </c>
      <c r="S44" s="4">
        <v>-33308.32</v>
      </c>
      <c r="T44" s="4">
        <v>-67807.679999999993</v>
      </c>
      <c r="U44" s="4">
        <v>-1180</v>
      </c>
      <c r="V44" s="4">
        <v>0</v>
      </c>
      <c r="W44" s="4">
        <v>0</v>
      </c>
      <c r="X44" s="4">
        <v>-5.66</v>
      </c>
      <c r="Y44" s="4">
        <v>-2864</v>
      </c>
      <c r="Z44" s="4">
        <f t="shared" si="3"/>
        <v>-515.52</v>
      </c>
      <c r="AA44" s="4">
        <f t="shared" si="6"/>
        <v>-934588.03999999992</v>
      </c>
      <c r="AB44" s="20">
        <f t="shared" si="7"/>
        <v>-1432</v>
      </c>
      <c r="AC44" s="15">
        <f t="shared" si="8"/>
        <v>0</v>
      </c>
      <c r="AD44" s="15">
        <f t="shared" si="9"/>
        <v>-936020.03999999992</v>
      </c>
    </row>
    <row r="45" spans="1:30" x14ac:dyDescent="0.45">
      <c r="A45" s="4">
        <f t="shared" si="10"/>
        <v>43</v>
      </c>
      <c r="B45" s="4" t="s">
        <v>24</v>
      </c>
      <c r="C45" s="4" t="s">
        <v>19</v>
      </c>
      <c r="D45" s="5">
        <v>45777</v>
      </c>
      <c r="E45" s="5">
        <v>45777</v>
      </c>
      <c r="F45" s="4" t="s">
        <v>21</v>
      </c>
      <c r="G45" s="4" t="s">
        <v>25</v>
      </c>
      <c r="H45" s="4" t="s">
        <v>27</v>
      </c>
      <c r="I45" s="5">
        <f t="shared" si="0"/>
        <v>45777</v>
      </c>
      <c r="J45" s="4">
        <v>0</v>
      </c>
      <c r="K45" s="19">
        <v>146.69999999999999</v>
      </c>
      <c r="L45" s="4">
        <f t="shared" si="11"/>
        <v>0</v>
      </c>
      <c r="M45" s="4">
        <f t="shared" si="11"/>
        <v>146700</v>
      </c>
      <c r="N45" s="10">
        <v>3.6700000000000003E-2</v>
      </c>
      <c r="O45" s="8">
        <f t="shared" si="1"/>
        <v>0</v>
      </c>
      <c r="P45" s="4">
        <f t="shared" si="2"/>
        <v>141316.11000000002</v>
      </c>
      <c r="Q45" s="4">
        <f t="shared" si="5"/>
        <v>146700</v>
      </c>
      <c r="R45" s="4">
        <v>-846921.25</v>
      </c>
      <c r="S45" s="4">
        <v>-34122.42</v>
      </c>
      <c r="T45" s="4">
        <v>-70333.919999999998</v>
      </c>
      <c r="U45" s="4">
        <v>-1180</v>
      </c>
      <c r="V45" s="4">
        <v>0</v>
      </c>
      <c r="W45" s="4">
        <v>0</v>
      </c>
      <c r="X45" s="4">
        <v>-5.71</v>
      </c>
      <c r="Y45" s="4">
        <v>-2934</v>
      </c>
      <c r="Z45" s="4">
        <f t="shared" si="3"/>
        <v>-528.12</v>
      </c>
      <c r="AA45" s="4">
        <f t="shared" si="6"/>
        <v>-956025.42</v>
      </c>
      <c r="AB45" s="20">
        <f t="shared" si="7"/>
        <v>-1467</v>
      </c>
      <c r="AC45" s="15">
        <f t="shared" si="8"/>
        <v>0</v>
      </c>
      <c r="AD45" s="15">
        <f t="shared" si="9"/>
        <v>-957492.42</v>
      </c>
    </row>
    <row r="46" spans="1:30" x14ac:dyDescent="0.45">
      <c r="A46" s="4">
        <f t="shared" si="10"/>
        <v>44</v>
      </c>
      <c r="B46" s="4" t="s">
        <v>24</v>
      </c>
      <c r="C46" s="4" t="s">
        <v>18</v>
      </c>
      <c r="D46" s="5">
        <v>45778</v>
      </c>
      <c r="E46" s="5">
        <v>45778</v>
      </c>
      <c r="F46" s="4" t="s">
        <v>21</v>
      </c>
      <c r="G46" s="4" t="s">
        <v>25</v>
      </c>
      <c r="H46" s="4" t="s">
        <v>27</v>
      </c>
      <c r="I46" s="5">
        <f t="shared" si="0"/>
        <v>45778</v>
      </c>
      <c r="J46" s="4">
        <v>0</v>
      </c>
      <c r="K46" s="19">
        <v>15.3</v>
      </c>
      <c r="L46" s="4">
        <f t="shared" si="11"/>
        <v>0</v>
      </c>
      <c r="M46" s="4">
        <f t="shared" si="11"/>
        <v>15300</v>
      </c>
      <c r="N46" s="11">
        <v>3.6700000000000003E-2</v>
      </c>
      <c r="O46" s="8">
        <f t="shared" si="1"/>
        <v>0</v>
      </c>
      <c r="P46" s="4">
        <f t="shared" si="2"/>
        <v>14738.49</v>
      </c>
      <c r="Q46" s="4">
        <f t="shared" si="5"/>
        <v>15300</v>
      </c>
      <c r="R46" s="4">
        <v>-68167.87</v>
      </c>
      <c r="S46" s="4">
        <v>-3558.78</v>
      </c>
      <c r="T46" s="4">
        <v>-7335.36</v>
      </c>
      <c r="U46" s="4">
        <v>-1180</v>
      </c>
      <c r="V46" s="4">
        <v>0</v>
      </c>
      <c r="W46" s="4">
        <v>0</v>
      </c>
      <c r="X46" s="4">
        <v>-7.9</v>
      </c>
      <c r="Y46" s="4">
        <v>-306</v>
      </c>
      <c r="Z46" s="4">
        <f t="shared" si="3"/>
        <v>-55.08</v>
      </c>
      <c r="AA46" s="4">
        <f t="shared" si="6"/>
        <v>-80610.989999999991</v>
      </c>
      <c r="AB46" s="20">
        <f t="shared" si="7"/>
        <v>-153</v>
      </c>
      <c r="AC46" s="15">
        <f t="shared" si="8"/>
        <v>0</v>
      </c>
      <c r="AD46" s="15">
        <f t="shared" si="9"/>
        <v>-80763.989999999991</v>
      </c>
    </row>
    <row r="47" spans="1:30" x14ac:dyDescent="0.45">
      <c r="A47" s="4">
        <f t="shared" si="10"/>
        <v>45</v>
      </c>
      <c r="B47" s="4" t="s">
        <v>24</v>
      </c>
      <c r="C47" s="4" t="s">
        <v>18</v>
      </c>
      <c r="D47" s="5">
        <v>45779</v>
      </c>
      <c r="E47" s="5">
        <v>45779</v>
      </c>
      <c r="F47" s="4" t="s">
        <v>21</v>
      </c>
      <c r="G47" s="4" t="s">
        <v>25</v>
      </c>
      <c r="H47" s="4" t="s">
        <v>27</v>
      </c>
      <c r="I47" s="5">
        <f t="shared" si="0"/>
        <v>45779</v>
      </c>
      <c r="J47" s="4">
        <v>0</v>
      </c>
      <c r="K47" s="19">
        <v>14.9</v>
      </c>
      <c r="L47" s="4">
        <f t="shared" si="11"/>
        <v>0</v>
      </c>
      <c r="M47" s="4">
        <f t="shared" si="11"/>
        <v>14900</v>
      </c>
      <c r="N47" s="11">
        <v>3.6700000000000003E-2</v>
      </c>
      <c r="O47" s="8">
        <f t="shared" si="1"/>
        <v>0</v>
      </c>
      <c r="P47" s="4">
        <f t="shared" si="2"/>
        <v>14353.17</v>
      </c>
      <c r="Q47" s="4">
        <f t="shared" si="5"/>
        <v>14900</v>
      </c>
      <c r="R47" s="4">
        <v>-61030.86</v>
      </c>
      <c r="S47" s="4">
        <v>-3465.74</v>
      </c>
      <c r="T47" s="4">
        <v>-7143.76</v>
      </c>
      <c r="U47" s="4">
        <v>-1180</v>
      </c>
      <c r="V47" s="4">
        <v>0</v>
      </c>
      <c r="W47" s="4">
        <v>0</v>
      </c>
      <c r="X47" s="4">
        <v>-6.67</v>
      </c>
      <c r="Y47" s="4">
        <v>-298</v>
      </c>
      <c r="Z47" s="4">
        <f t="shared" si="3"/>
        <v>-53.64</v>
      </c>
      <c r="AA47" s="4">
        <f t="shared" si="6"/>
        <v>-73178.67</v>
      </c>
      <c r="AB47" s="20">
        <f t="shared" si="7"/>
        <v>-149</v>
      </c>
      <c r="AC47" s="15">
        <f t="shared" si="8"/>
        <v>0</v>
      </c>
      <c r="AD47" s="15">
        <f t="shared" si="9"/>
        <v>-73327.67</v>
      </c>
    </row>
    <row r="48" spans="1:30" x14ac:dyDescent="0.45">
      <c r="A48" s="4">
        <f t="shared" si="10"/>
        <v>46</v>
      </c>
      <c r="B48" s="4" t="s">
        <v>24</v>
      </c>
      <c r="C48" s="4" t="s">
        <v>18</v>
      </c>
      <c r="D48" s="5">
        <v>45780</v>
      </c>
      <c r="E48" s="5">
        <v>45780</v>
      </c>
      <c r="F48" s="4" t="s">
        <v>21</v>
      </c>
      <c r="G48" s="4" t="s">
        <v>25</v>
      </c>
      <c r="H48" s="4" t="s">
        <v>27</v>
      </c>
      <c r="I48" s="5">
        <f t="shared" si="0"/>
        <v>45780</v>
      </c>
      <c r="J48" s="4">
        <v>0</v>
      </c>
      <c r="K48" s="19">
        <v>15.6</v>
      </c>
      <c r="L48" s="4">
        <f t="shared" si="11"/>
        <v>0</v>
      </c>
      <c r="M48" s="4">
        <f t="shared" si="11"/>
        <v>15600</v>
      </c>
      <c r="N48" s="11">
        <v>3.6700000000000003E-2</v>
      </c>
      <c r="O48" s="8">
        <f t="shared" si="1"/>
        <v>0</v>
      </c>
      <c r="P48" s="4">
        <f t="shared" si="2"/>
        <v>15027.480000000001</v>
      </c>
      <c r="Q48" s="4">
        <f t="shared" si="5"/>
        <v>15600</v>
      </c>
      <c r="R48" s="4">
        <v>-65588.820000000007</v>
      </c>
      <c r="S48" s="4">
        <v>-3628.56</v>
      </c>
      <c r="T48" s="4">
        <v>-7479.28</v>
      </c>
      <c r="U48" s="4">
        <v>-1180</v>
      </c>
      <c r="V48" s="4">
        <v>0</v>
      </c>
      <c r="W48" s="4">
        <v>0</v>
      </c>
      <c r="X48" s="4">
        <v>-6.35</v>
      </c>
      <c r="Y48" s="4">
        <v>-312</v>
      </c>
      <c r="Z48" s="4">
        <f t="shared" si="3"/>
        <v>-56.16</v>
      </c>
      <c r="AA48" s="4">
        <f t="shared" si="6"/>
        <v>-78251.170000000013</v>
      </c>
      <c r="AB48" s="20">
        <f t="shared" si="7"/>
        <v>-156</v>
      </c>
      <c r="AC48" s="15">
        <f t="shared" si="8"/>
        <v>0</v>
      </c>
      <c r="AD48" s="15">
        <f t="shared" si="9"/>
        <v>-78407.170000000013</v>
      </c>
    </row>
    <row r="49" spans="1:30" x14ac:dyDescent="0.45">
      <c r="A49" s="4">
        <f t="shared" si="10"/>
        <v>47</v>
      </c>
      <c r="B49" s="4" t="s">
        <v>24</v>
      </c>
      <c r="C49" s="4" t="s">
        <v>18</v>
      </c>
      <c r="D49" s="5">
        <v>45781</v>
      </c>
      <c r="E49" s="5">
        <v>45781</v>
      </c>
      <c r="F49" s="4" t="s">
        <v>21</v>
      </c>
      <c r="G49" s="4" t="s">
        <v>25</v>
      </c>
      <c r="H49" s="4" t="s">
        <v>27</v>
      </c>
      <c r="I49" s="5">
        <f t="shared" si="0"/>
        <v>45781</v>
      </c>
      <c r="J49" s="4">
        <v>0</v>
      </c>
      <c r="K49" s="19">
        <v>13.5</v>
      </c>
      <c r="L49" s="4">
        <f t="shared" si="11"/>
        <v>0</v>
      </c>
      <c r="M49" s="4">
        <f t="shared" si="11"/>
        <v>13500</v>
      </c>
      <c r="N49" s="11">
        <v>3.6700000000000003E-2</v>
      </c>
      <c r="O49" s="8">
        <f t="shared" si="1"/>
        <v>0</v>
      </c>
      <c r="P49" s="4">
        <f t="shared" si="2"/>
        <v>13004.550000000001</v>
      </c>
      <c r="Q49" s="4">
        <f t="shared" si="5"/>
        <v>13500</v>
      </c>
      <c r="R49" s="4">
        <v>-44855.28</v>
      </c>
      <c r="S49" s="4">
        <v>-3140.1</v>
      </c>
      <c r="T49" s="4">
        <v>-6472.44</v>
      </c>
      <c r="U49" s="4">
        <v>-1180</v>
      </c>
      <c r="V49" s="4">
        <v>0</v>
      </c>
      <c r="W49" s="4">
        <v>0</v>
      </c>
      <c r="X49" s="4">
        <v>-6.2</v>
      </c>
      <c r="Y49" s="4">
        <v>-270</v>
      </c>
      <c r="Z49" s="4">
        <f t="shared" si="3"/>
        <v>-48.6</v>
      </c>
      <c r="AA49" s="4">
        <f t="shared" si="6"/>
        <v>-55972.619999999995</v>
      </c>
      <c r="AB49" s="20">
        <f t="shared" si="7"/>
        <v>-135</v>
      </c>
      <c r="AC49" s="15">
        <f t="shared" si="8"/>
        <v>0</v>
      </c>
      <c r="AD49" s="15">
        <f t="shared" si="9"/>
        <v>-56107.619999999995</v>
      </c>
    </row>
    <row r="50" spans="1:30" x14ac:dyDescent="0.45">
      <c r="A50" s="4">
        <f t="shared" si="10"/>
        <v>48</v>
      </c>
      <c r="B50" s="4" t="s">
        <v>24</v>
      </c>
      <c r="C50" s="4" t="s">
        <v>18</v>
      </c>
      <c r="D50" s="5">
        <v>45782</v>
      </c>
      <c r="E50" s="5">
        <v>45782</v>
      </c>
      <c r="F50" s="4" t="s">
        <v>21</v>
      </c>
      <c r="G50" s="4" t="s">
        <v>25</v>
      </c>
      <c r="H50" s="4" t="s">
        <v>27</v>
      </c>
      <c r="I50" s="5">
        <f t="shared" si="0"/>
        <v>45782</v>
      </c>
      <c r="J50" s="4">
        <v>0</v>
      </c>
      <c r="K50" s="19">
        <v>10.4</v>
      </c>
      <c r="L50" s="4">
        <f t="shared" si="11"/>
        <v>0</v>
      </c>
      <c r="M50" s="4">
        <f t="shared" si="11"/>
        <v>10400</v>
      </c>
      <c r="N50" s="10">
        <v>3.4700000000000002E-2</v>
      </c>
      <c r="O50" s="8">
        <f t="shared" si="1"/>
        <v>0</v>
      </c>
      <c r="P50" s="4">
        <f t="shared" si="2"/>
        <v>10039.120000000001</v>
      </c>
      <c r="Q50" s="4">
        <f t="shared" si="5"/>
        <v>10400</v>
      </c>
      <c r="R50" s="4">
        <v>-49975.21</v>
      </c>
      <c r="S50" s="4">
        <v>-2419.04</v>
      </c>
      <c r="T50" s="4">
        <v>-4986.1000000000004</v>
      </c>
      <c r="U50" s="4">
        <v>-1180</v>
      </c>
      <c r="V50" s="4">
        <v>0</v>
      </c>
      <c r="W50" s="4">
        <v>0</v>
      </c>
      <c r="X50" s="4">
        <v>-5.89</v>
      </c>
      <c r="Y50" s="4">
        <v>-208</v>
      </c>
      <c r="Z50" s="4">
        <f t="shared" si="3"/>
        <v>-37.44</v>
      </c>
      <c r="AA50" s="4">
        <f t="shared" si="6"/>
        <v>-58811.68</v>
      </c>
      <c r="AB50" s="20">
        <f t="shared" si="7"/>
        <v>-104</v>
      </c>
      <c r="AC50" s="15">
        <f t="shared" si="8"/>
        <v>0</v>
      </c>
      <c r="AD50" s="15">
        <f t="shared" si="9"/>
        <v>-58915.68</v>
      </c>
    </row>
    <row r="51" spans="1:30" x14ac:dyDescent="0.45">
      <c r="A51" s="4">
        <f t="shared" si="10"/>
        <v>49</v>
      </c>
      <c r="B51" s="4" t="s">
        <v>24</v>
      </c>
      <c r="C51" s="4" t="s">
        <v>20</v>
      </c>
      <c r="D51" s="5">
        <v>45782</v>
      </c>
      <c r="E51" s="5">
        <v>45782</v>
      </c>
      <c r="F51" s="4" t="s">
        <v>21</v>
      </c>
      <c r="G51" s="4" t="s">
        <v>25</v>
      </c>
      <c r="H51" s="4" t="s">
        <v>27</v>
      </c>
      <c r="I51" s="5">
        <f t="shared" si="0"/>
        <v>45782</v>
      </c>
      <c r="J51" s="4">
        <v>0</v>
      </c>
      <c r="K51" s="19">
        <v>4.5999999999999996</v>
      </c>
      <c r="L51" s="4">
        <f t="shared" si="11"/>
        <v>0</v>
      </c>
      <c r="M51" s="4">
        <f t="shared" si="11"/>
        <v>4600</v>
      </c>
      <c r="N51" s="10">
        <v>3.4700000000000002E-2</v>
      </c>
      <c r="O51" s="8">
        <f t="shared" si="1"/>
        <v>0</v>
      </c>
      <c r="P51" s="4">
        <f t="shared" si="2"/>
        <v>4440.38</v>
      </c>
      <c r="Q51" s="4">
        <f t="shared" si="5"/>
        <v>4600</v>
      </c>
      <c r="R51" s="4">
        <v>-12324.64</v>
      </c>
      <c r="S51" s="4">
        <v>-1069.96</v>
      </c>
      <c r="T51" s="4">
        <v>-2205.42</v>
      </c>
      <c r="U51" s="4">
        <v>-1180</v>
      </c>
      <c r="V51" s="4">
        <v>0</v>
      </c>
      <c r="W51" s="4">
        <v>0</v>
      </c>
      <c r="X51" s="4">
        <v>-7.54</v>
      </c>
      <c r="Y51" s="4">
        <v>-92</v>
      </c>
      <c r="Z51" s="4">
        <f t="shared" si="3"/>
        <v>-16.559999999999999</v>
      </c>
      <c r="AA51" s="4">
        <f t="shared" si="6"/>
        <v>-16896.12</v>
      </c>
      <c r="AB51" s="20">
        <f t="shared" si="7"/>
        <v>-46</v>
      </c>
      <c r="AC51" s="15">
        <f t="shared" si="8"/>
        <v>0</v>
      </c>
      <c r="AD51" s="15">
        <f t="shared" si="9"/>
        <v>-16942.12</v>
      </c>
    </row>
    <row r="52" spans="1:30" x14ac:dyDescent="0.45">
      <c r="A52" s="4">
        <f t="shared" si="10"/>
        <v>50</v>
      </c>
      <c r="B52" s="4" t="s">
        <v>24</v>
      </c>
      <c r="C52" s="4" t="s">
        <v>20</v>
      </c>
      <c r="D52" s="5">
        <v>45783</v>
      </c>
      <c r="E52" s="5">
        <v>45783</v>
      </c>
      <c r="F52" s="4" t="s">
        <v>21</v>
      </c>
      <c r="G52" t="s">
        <v>25</v>
      </c>
      <c r="H52" s="4" t="s">
        <v>27</v>
      </c>
      <c r="I52" s="5">
        <f t="shared" si="0"/>
        <v>45783</v>
      </c>
      <c r="J52" s="4">
        <v>0</v>
      </c>
      <c r="K52" s="19">
        <v>22.5</v>
      </c>
      <c r="L52" s="4">
        <f t="shared" si="11"/>
        <v>0</v>
      </c>
      <c r="M52" s="4">
        <f t="shared" si="11"/>
        <v>22500</v>
      </c>
      <c r="N52" s="10">
        <v>3.4700000000000002E-2</v>
      </c>
      <c r="O52" s="8">
        <f t="shared" si="1"/>
        <v>0</v>
      </c>
      <c r="P52" s="4">
        <f t="shared" si="2"/>
        <v>21719.25</v>
      </c>
      <c r="Q52" s="4">
        <f t="shared" si="5"/>
        <v>22500</v>
      </c>
      <c r="R52" s="4">
        <v>-59585.05</v>
      </c>
      <c r="S52" s="4">
        <v>-5233.5</v>
      </c>
      <c r="T52" s="4">
        <v>-10787.38</v>
      </c>
      <c r="U52" s="4">
        <v>-1180</v>
      </c>
      <c r="V52" s="4">
        <v>0</v>
      </c>
      <c r="W52" s="4">
        <v>0</v>
      </c>
      <c r="X52" s="4">
        <v>-7.15</v>
      </c>
      <c r="Y52" s="4">
        <v>-450</v>
      </c>
      <c r="Z52" s="4">
        <f t="shared" si="3"/>
        <v>-81</v>
      </c>
      <c r="AA52" s="4">
        <f t="shared" si="6"/>
        <v>-77324.08</v>
      </c>
      <c r="AB52" s="20">
        <f t="shared" si="7"/>
        <v>-225</v>
      </c>
      <c r="AC52" s="15">
        <f t="shared" si="8"/>
        <v>0</v>
      </c>
      <c r="AD52" s="15">
        <f t="shared" si="9"/>
        <v>-77549.08</v>
      </c>
    </row>
    <row r="53" spans="1:30" x14ac:dyDescent="0.45">
      <c r="A53" s="4">
        <f t="shared" si="10"/>
        <v>51</v>
      </c>
      <c r="B53" s="4" t="s">
        <v>24</v>
      </c>
      <c r="C53" s="4" t="s">
        <v>20</v>
      </c>
      <c r="D53" s="5">
        <v>45784</v>
      </c>
      <c r="E53" s="5">
        <v>45784</v>
      </c>
      <c r="F53" s="4" t="s">
        <v>21</v>
      </c>
      <c r="G53" s="4" t="s">
        <v>25</v>
      </c>
      <c r="H53" s="4" t="s">
        <v>27</v>
      </c>
      <c r="I53" s="5">
        <f t="shared" si="0"/>
        <v>45784</v>
      </c>
      <c r="J53" s="4">
        <v>0</v>
      </c>
      <c r="K53" s="19">
        <v>24.65</v>
      </c>
      <c r="L53" s="4">
        <f t="shared" si="11"/>
        <v>0</v>
      </c>
      <c r="M53" s="4">
        <f t="shared" si="11"/>
        <v>24650</v>
      </c>
      <c r="N53" s="10">
        <v>3.4700000000000002E-2</v>
      </c>
      <c r="O53" s="8">
        <f t="shared" si="1"/>
        <v>0</v>
      </c>
      <c r="P53" s="4">
        <f t="shared" si="2"/>
        <v>23794.645</v>
      </c>
      <c r="Q53" s="4">
        <f t="shared" si="5"/>
        <v>24650</v>
      </c>
      <c r="R53" s="4">
        <v>-76116.83</v>
      </c>
      <c r="S53" s="4">
        <v>-5733.59</v>
      </c>
      <c r="T53" s="4">
        <v>-11818.18</v>
      </c>
      <c r="U53" s="4">
        <v>-1180</v>
      </c>
      <c r="V53" s="4">
        <v>0</v>
      </c>
      <c r="W53" s="4">
        <v>0</v>
      </c>
      <c r="X53" s="4">
        <v>-7.26</v>
      </c>
      <c r="Y53" s="4">
        <v>-493</v>
      </c>
      <c r="Z53" s="4">
        <f t="shared" si="3"/>
        <v>-88.74</v>
      </c>
      <c r="AA53" s="4">
        <f t="shared" si="6"/>
        <v>-95437.6</v>
      </c>
      <c r="AB53" s="20">
        <f t="shared" si="7"/>
        <v>-246.5</v>
      </c>
      <c r="AC53" s="15">
        <f t="shared" si="8"/>
        <v>0</v>
      </c>
      <c r="AD53" s="15">
        <f t="shared" si="9"/>
        <v>-95684.1</v>
      </c>
    </row>
    <row r="54" spans="1:30" x14ac:dyDescent="0.45">
      <c r="A54" s="4">
        <f t="shared" si="10"/>
        <v>52</v>
      </c>
      <c r="B54" s="4" t="s">
        <v>24</v>
      </c>
      <c r="C54" s="4" t="s">
        <v>20</v>
      </c>
      <c r="D54" s="5">
        <v>45785</v>
      </c>
      <c r="E54" s="5">
        <v>45785</v>
      </c>
      <c r="F54" s="4" t="s">
        <v>21</v>
      </c>
      <c r="G54" s="4" t="s">
        <v>25</v>
      </c>
      <c r="H54" s="4" t="s">
        <v>27</v>
      </c>
      <c r="I54" s="5">
        <f t="shared" si="0"/>
        <v>45785</v>
      </c>
      <c r="J54" s="4">
        <v>0</v>
      </c>
      <c r="K54" s="19">
        <v>24.125</v>
      </c>
      <c r="L54" s="4">
        <f t="shared" si="11"/>
        <v>0</v>
      </c>
      <c r="M54" s="4">
        <f t="shared" si="11"/>
        <v>24125</v>
      </c>
      <c r="N54" s="10">
        <v>3.4700000000000002E-2</v>
      </c>
      <c r="O54" s="8">
        <f t="shared" si="1"/>
        <v>0</v>
      </c>
      <c r="P54" s="4">
        <f t="shared" si="2"/>
        <v>23287.862500000003</v>
      </c>
      <c r="Q54" s="4">
        <f t="shared" si="5"/>
        <v>24125</v>
      </c>
      <c r="R54" s="4">
        <v>-74545.78</v>
      </c>
      <c r="S54" s="4">
        <v>-5611.48</v>
      </c>
      <c r="T54" s="4">
        <v>-11566.45</v>
      </c>
      <c r="U54" s="4">
        <v>-1180</v>
      </c>
      <c r="V54" s="4">
        <v>0</v>
      </c>
      <c r="W54" s="4">
        <v>0</v>
      </c>
      <c r="X54" s="4">
        <v>-7.35</v>
      </c>
      <c r="Y54" s="4">
        <v>-482.5</v>
      </c>
      <c r="Z54" s="4">
        <f t="shared" si="3"/>
        <v>-86.85</v>
      </c>
      <c r="AA54" s="4">
        <f t="shared" si="6"/>
        <v>-93480.41</v>
      </c>
      <c r="AB54" s="20">
        <f t="shared" si="7"/>
        <v>-241.25</v>
      </c>
      <c r="AC54" s="15">
        <f t="shared" si="8"/>
        <v>0</v>
      </c>
      <c r="AD54" s="15">
        <f t="shared" si="9"/>
        <v>-93721.66</v>
      </c>
    </row>
    <row r="55" spans="1:30" x14ac:dyDescent="0.45">
      <c r="A55" s="4">
        <f t="shared" si="10"/>
        <v>53</v>
      </c>
      <c r="B55" s="4" t="s">
        <v>24</v>
      </c>
      <c r="C55" s="4" t="s">
        <v>20</v>
      </c>
      <c r="D55" s="5">
        <v>45786</v>
      </c>
      <c r="E55" s="5">
        <v>45786</v>
      </c>
      <c r="F55" s="4" t="s">
        <v>21</v>
      </c>
      <c r="G55" s="4" t="s">
        <v>25</v>
      </c>
      <c r="H55" s="4" t="s">
        <v>27</v>
      </c>
      <c r="I55" s="5">
        <f t="shared" si="0"/>
        <v>45786</v>
      </c>
      <c r="J55" s="4">
        <v>0</v>
      </c>
      <c r="K55" s="19">
        <v>23.932500000000001</v>
      </c>
      <c r="L55" s="4">
        <f t="shared" si="11"/>
        <v>0</v>
      </c>
      <c r="M55" s="4">
        <f t="shared" si="11"/>
        <v>23932.5</v>
      </c>
      <c r="N55" s="10">
        <v>3.4700000000000002E-2</v>
      </c>
      <c r="O55" s="8">
        <f t="shared" si="1"/>
        <v>0</v>
      </c>
      <c r="P55" s="4">
        <f t="shared" si="2"/>
        <v>23102.042250000002</v>
      </c>
      <c r="Q55" s="4">
        <f t="shared" si="5"/>
        <v>23932.5</v>
      </c>
      <c r="R55" s="4">
        <v>-102065.15</v>
      </c>
      <c r="S55" s="4">
        <v>-5566.7</v>
      </c>
      <c r="T55" s="4">
        <v>-11474.3</v>
      </c>
      <c r="U55" s="4">
        <v>-1180</v>
      </c>
      <c r="V55" s="4">
        <v>0</v>
      </c>
      <c r="W55" s="4">
        <v>0</v>
      </c>
      <c r="X55" s="4">
        <v>-7.27</v>
      </c>
      <c r="Y55" s="4">
        <v>-478.65</v>
      </c>
      <c r="Z55" s="4">
        <f t="shared" si="3"/>
        <v>-86.156999999999996</v>
      </c>
      <c r="AA55" s="4">
        <f t="shared" si="6"/>
        <v>-120858.227</v>
      </c>
      <c r="AB55" s="20">
        <f t="shared" si="7"/>
        <v>-239.32500000000002</v>
      </c>
      <c r="AC55" s="15">
        <f t="shared" si="8"/>
        <v>0</v>
      </c>
      <c r="AD55" s="15">
        <f t="shared" si="9"/>
        <v>-121097.552</v>
      </c>
    </row>
    <row r="56" spans="1:30" x14ac:dyDescent="0.45">
      <c r="A56" s="4">
        <f t="shared" si="10"/>
        <v>54</v>
      </c>
      <c r="B56" s="4" t="s">
        <v>24</v>
      </c>
      <c r="C56" s="4" t="s">
        <v>20</v>
      </c>
      <c r="D56" s="5">
        <v>45787</v>
      </c>
      <c r="E56" s="5">
        <v>45787</v>
      </c>
      <c r="F56" s="4" t="s">
        <v>21</v>
      </c>
      <c r="G56" s="4" t="s">
        <v>25</v>
      </c>
      <c r="H56" s="4" t="s">
        <v>27</v>
      </c>
      <c r="I56" s="5">
        <f t="shared" si="0"/>
        <v>45787</v>
      </c>
      <c r="J56" s="4">
        <v>0</v>
      </c>
      <c r="K56" s="19">
        <v>20.725000000000001</v>
      </c>
      <c r="L56" s="4">
        <f t="shared" si="11"/>
        <v>0</v>
      </c>
      <c r="M56" s="4">
        <f t="shared" si="11"/>
        <v>20725</v>
      </c>
      <c r="N56" s="10">
        <v>3.4700000000000002E-2</v>
      </c>
      <c r="O56" s="8">
        <f t="shared" si="1"/>
        <v>0</v>
      </c>
      <c r="P56" s="4">
        <f t="shared" si="2"/>
        <v>20005.842500000002</v>
      </c>
      <c r="Q56" s="4">
        <f t="shared" si="5"/>
        <v>20725</v>
      </c>
      <c r="R56" s="4">
        <v>-91159.92</v>
      </c>
      <c r="S56" s="4">
        <v>-4820.6499999999996</v>
      </c>
      <c r="T56" s="4">
        <v>-9936.2999999999993</v>
      </c>
      <c r="U56" s="4">
        <v>-1180</v>
      </c>
      <c r="V56" s="4">
        <v>0</v>
      </c>
      <c r="W56" s="4">
        <v>0</v>
      </c>
      <c r="X56" s="4">
        <v>-7.16</v>
      </c>
      <c r="Y56" s="4">
        <v>-414.5</v>
      </c>
      <c r="Z56" s="4">
        <f t="shared" si="3"/>
        <v>-74.61</v>
      </c>
      <c r="AA56" s="4">
        <f t="shared" si="6"/>
        <v>-107593.14</v>
      </c>
      <c r="AB56" s="20">
        <f t="shared" si="7"/>
        <v>-207.25</v>
      </c>
      <c r="AC56" s="15">
        <f t="shared" si="8"/>
        <v>0</v>
      </c>
      <c r="AD56" s="15">
        <f t="shared" si="9"/>
        <v>-107800.39</v>
      </c>
    </row>
    <row r="57" spans="1:30" x14ac:dyDescent="0.45">
      <c r="A57" s="4">
        <f t="shared" si="10"/>
        <v>55</v>
      </c>
      <c r="B57" s="4" t="s">
        <v>24</v>
      </c>
      <c r="C57" s="4" t="s">
        <v>20</v>
      </c>
      <c r="D57" s="5">
        <v>45788</v>
      </c>
      <c r="E57" s="5">
        <v>45788</v>
      </c>
      <c r="F57" s="4" t="s">
        <v>21</v>
      </c>
      <c r="G57" s="4" t="s">
        <v>25</v>
      </c>
      <c r="H57" s="4" t="s">
        <v>27</v>
      </c>
      <c r="I57" s="5">
        <f t="shared" si="0"/>
        <v>45788</v>
      </c>
      <c r="J57" s="4">
        <v>0</v>
      </c>
      <c r="K57" s="19">
        <v>21.067499999999999</v>
      </c>
      <c r="L57" s="4">
        <f t="shared" si="11"/>
        <v>0</v>
      </c>
      <c r="M57" s="4">
        <f t="shared" si="11"/>
        <v>21067.5</v>
      </c>
      <c r="N57" s="10">
        <v>3.4700000000000002E-2</v>
      </c>
      <c r="O57" s="8">
        <f t="shared" si="1"/>
        <v>0</v>
      </c>
      <c r="P57" s="4">
        <f t="shared" si="2"/>
        <v>20336.457750000001</v>
      </c>
      <c r="Q57" s="4">
        <f t="shared" si="5"/>
        <v>21067.5</v>
      </c>
      <c r="R57" s="4">
        <v>-78420.12</v>
      </c>
      <c r="S57" s="4">
        <v>-4900.3</v>
      </c>
      <c r="T57" s="4">
        <v>-10100.77</v>
      </c>
      <c r="U57" s="4">
        <v>-1180</v>
      </c>
      <c r="V57" s="4">
        <v>0</v>
      </c>
      <c r="W57" s="4">
        <v>0</v>
      </c>
      <c r="X57" s="4">
        <v>-7.02</v>
      </c>
      <c r="Y57" s="4">
        <v>-421.35</v>
      </c>
      <c r="Z57" s="4">
        <f t="shared" si="3"/>
        <v>-75.843000000000004</v>
      </c>
      <c r="AA57" s="4">
        <f t="shared" si="6"/>
        <v>-95105.403000000006</v>
      </c>
      <c r="AB57" s="20">
        <f t="shared" si="7"/>
        <v>-210.67499999999998</v>
      </c>
      <c r="AC57" s="15">
        <f t="shared" si="8"/>
        <v>0</v>
      </c>
      <c r="AD57" s="15">
        <f t="shared" si="9"/>
        <v>-95316.078000000009</v>
      </c>
    </row>
    <row r="58" spans="1:30" x14ac:dyDescent="0.45">
      <c r="A58" s="4">
        <f t="shared" si="10"/>
        <v>56</v>
      </c>
      <c r="B58" s="4" t="s">
        <v>24</v>
      </c>
      <c r="C58" s="4" t="s">
        <v>20</v>
      </c>
      <c r="D58" s="5">
        <v>45789</v>
      </c>
      <c r="E58" s="5">
        <v>45789</v>
      </c>
      <c r="F58" s="4" t="s">
        <v>21</v>
      </c>
      <c r="G58" s="4" t="s">
        <v>25</v>
      </c>
      <c r="H58" s="4" t="s">
        <v>27</v>
      </c>
      <c r="I58" s="5">
        <f t="shared" si="0"/>
        <v>45789</v>
      </c>
      <c r="J58" s="4">
        <v>0</v>
      </c>
      <c r="K58" s="19">
        <v>22.147500000000001</v>
      </c>
      <c r="L58" s="4">
        <f t="shared" si="11"/>
        <v>0</v>
      </c>
      <c r="M58" s="4">
        <f t="shared" si="11"/>
        <v>22147.5</v>
      </c>
      <c r="N58" s="11">
        <v>3.6999999999999998E-2</v>
      </c>
      <c r="O58" s="8">
        <f t="shared" si="1"/>
        <v>0</v>
      </c>
      <c r="P58" s="4">
        <f t="shared" si="2"/>
        <v>21328.0425</v>
      </c>
      <c r="Q58" s="4">
        <f t="shared" si="5"/>
        <v>22147.5</v>
      </c>
      <c r="R58" s="4">
        <v>-93779.85</v>
      </c>
      <c r="S58" s="4">
        <v>-5151.5</v>
      </c>
      <c r="T58" s="4">
        <v>-10618.39</v>
      </c>
      <c r="U58" s="4">
        <v>-1180</v>
      </c>
      <c r="V58" s="4">
        <v>0</v>
      </c>
      <c r="W58" s="4">
        <v>0</v>
      </c>
      <c r="X58" s="4">
        <v>-7.32</v>
      </c>
      <c r="Y58" s="4">
        <v>-442.95</v>
      </c>
      <c r="Z58" s="4">
        <f t="shared" si="3"/>
        <v>-79.730999999999995</v>
      </c>
      <c r="AA58" s="4">
        <f t="shared" si="6"/>
        <v>-111259.74100000001</v>
      </c>
      <c r="AB58" s="20">
        <f t="shared" si="7"/>
        <v>-221.47500000000002</v>
      </c>
      <c r="AC58" s="15">
        <f t="shared" si="8"/>
        <v>0</v>
      </c>
      <c r="AD58" s="15">
        <f t="shared" si="9"/>
        <v>-111481.21600000001</v>
      </c>
    </row>
    <row r="59" spans="1:30" x14ac:dyDescent="0.45">
      <c r="A59" s="4">
        <f t="shared" si="10"/>
        <v>57</v>
      </c>
      <c r="B59" s="4" t="s">
        <v>24</v>
      </c>
      <c r="C59" s="4" t="s">
        <v>20</v>
      </c>
      <c r="D59" s="5">
        <v>45790</v>
      </c>
      <c r="E59" s="5">
        <v>45790</v>
      </c>
      <c r="F59" s="4" t="s">
        <v>21</v>
      </c>
      <c r="G59" s="4" t="s">
        <v>25</v>
      </c>
      <c r="H59" s="4" t="s">
        <v>27</v>
      </c>
      <c r="I59" s="5">
        <f t="shared" si="0"/>
        <v>45790</v>
      </c>
      <c r="J59" s="4">
        <v>0</v>
      </c>
      <c r="K59" s="19">
        <v>23.28</v>
      </c>
      <c r="L59" s="4">
        <f t="shared" si="11"/>
        <v>0</v>
      </c>
      <c r="M59" s="4">
        <f t="shared" si="11"/>
        <v>23280</v>
      </c>
      <c r="N59" s="11">
        <v>3.6999999999999998E-2</v>
      </c>
      <c r="O59" s="8">
        <f t="shared" si="1"/>
        <v>0</v>
      </c>
      <c r="P59" s="4">
        <f t="shared" si="2"/>
        <v>22418.639999999999</v>
      </c>
      <c r="Q59" s="4">
        <f t="shared" si="5"/>
        <v>23280</v>
      </c>
      <c r="R59" s="4">
        <v>-107982.27</v>
      </c>
      <c r="S59" s="4">
        <v>-5414.93</v>
      </c>
      <c r="T59" s="4">
        <v>-11161.37</v>
      </c>
      <c r="U59" s="4">
        <v>-1180</v>
      </c>
      <c r="V59" s="4">
        <v>0</v>
      </c>
      <c r="W59" s="4">
        <v>0</v>
      </c>
      <c r="X59" s="4">
        <v>-7.09</v>
      </c>
      <c r="Y59" s="4">
        <v>-465.6</v>
      </c>
      <c r="Z59" s="4">
        <f t="shared" si="3"/>
        <v>-83.808000000000007</v>
      </c>
      <c r="AA59" s="4">
        <f t="shared" si="6"/>
        <v>-126295.06800000001</v>
      </c>
      <c r="AB59" s="20">
        <f t="shared" si="7"/>
        <v>-232.8</v>
      </c>
      <c r="AC59" s="15">
        <f t="shared" si="8"/>
        <v>0</v>
      </c>
      <c r="AD59" s="15">
        <f t="shared" si="9"/>
        <v>-126527.86800000002</v>
      </c>
    </row>
    <row r="60" spans="1:30" x14ac:dyDescent="0.45">
      <c r="A60" s="4">
        <f t="shared" si="10"/>
        <v>58</v>
      </c>
      <c r="B60" s="4" t="s">
        <v>24</v>
      </c>
      <c r="C60" s="4" t="s">
        <v>20</v>
      </c>
      <c r="D60" s="5">
        <v>45791</v>
      </c>
      <c r="E60" s="5">
        <v>45791</v>
      </c>
      <c r="F60" s="4" t="s">
        <v>21</v>
      </c>
      <c r="G60" s="4" t="s">
        <v>25</v>
      </c>
      <c r="H60" s="4" t="s">
        <v>27</v>
      </c>
      <c r="I60" s="5">
        <f t="shared" si="0"/>
        <v>45791</v>
      </c>
      <c r="J60" s="4">
        <v>0</v>
      </c>
      <c r="K60" s="19">
        <v>22.237500000000001</v>
      </c>
      <c r="L60" s="4">
        <f t="shared" si="11"/>
        <v>0</v>
      </c>
      <c r="M60" s="4">
        <f t="shared" si="11"/>
        <v>22237.5</v>
      </c>
      <c r="N60" s="11">
        <v>3.6999999999999998E-2</v>
      </c>
      <c r="O60" s="8">
        <f t="shared" si="1"/>
        <v>0</v>
      </c>
      <c r="P60" s="4">
        <f t="shared" si="2"/>
        <v>21414.712499999998</v>
      </c>
      <c r="Q60" s="4">
        <f t="shared" si="5"/>
        <v>22237.5</v>
      </c>
      <c r="R60" s="4">
        <v>-104395.4</v>
      </c>
      <c r="S60" s="4">
        <v>-5172.45</v>
      </c>
      <c r="T60" s="4">
        <v>-10661.43</v>
      </c>
      <c r="U60" s="4">
        <v>-1180</v>
      </c>
      <c r="V60" s="4">
        <v>0</v>
      </c>
      <c r="W60" s="4">
        <v>0</v>
      </c>
      <c r="X60" s="4">
        <v>-7.8</v>
      </c>
      <c r="Y60" s="4">
        <v>-444.75</v>
      </c>
      <c r="Z60" s="4">
        <f t="shared" si="3"/>
        <v>-80.054999999999993</v>
      </c>
      <c r="AA60" s="4">
        <f t="shared" si="6"/>
        <v>-121941.88499999999</v>
      </c>
      <c r="AB60" s="20">
        <f t="shared" si="7"/>
        <v>-222.375</v>
      </c>
      <c r="AC60" s="15">
        <f t="shared" si="8"/>
        <v>0</v>
      </c>
      <c r="AD60" s="15">
        <f t="shared" si="9"/>
        <v>-122164.26</v>
      </c>
    </row>
    <row r="61" spans="1:30" x14ac:dyDescent="0.45">
      <c r="A61" s="4">
        <f t="shared" si="10"/>
        <v>59</v>
      </c>
      <c r="B61" s="4" t="s">
        <v>24</v>
      </c>
      <c r="C61" s="4" t="s">
        <v>18</v>
      </c>
      <c r="D61" s="5">
        <v>45792</v>
      </c>
      <c r="E61" s="5">
        <v>45792</v>
      </c>
      <c r="F61" s="4" t="s">
        <v>21</v>
      </c>
      <c r="G61" s="4" t="s">
        <v>25</v>
      </c>
      <c r="H61" s="4" t="s">
        <v>27</v>
      </c>
      <c r="I61" s="5">
        <f t="shared" si="0"/>
        <v>45792</v>
      </c>
      <c r="J61" s="4">
        <v>0</v>
      </c>
      <c r="K61" s="19">
        <v>1.8</v>
      </c>
      <c r="L61" s="4">
        <f t="shared" si="11"/>
        <v>0</v>
      </c>
      <c r="M61" s="4">
        <f t="shared" si="11"/>
        <v>1800</v>
      </c>
      <c r="N61" s="11">
        <v>3.6999999999999998E-2</v>
      </c>
      <c r="O61" s="8">
        <f t="shared" si="1"/>
        <v>0</v>
      </c>
      <c r="P61" s="4">
        <f t="shared" si="2"/>
        <v>1733.3999999999999</v>
      </c>
      <c r="Q61" s="4">
        <f t="shared" si="5"/>
        <v>1800</v>
      </c>
      <c r="R61" s="4">
        <v>-5273.06</v>
      </c>
      <c r="S61" s="4">
        <v>-418.68</v>
      </c>
      <c r="T61" s="4">
        <v>-862.98</v>
      </c>
      <c r="U61" s="4">
        <v>-1180</v>
      </c>
      <c r="V61" s="4">
        <v>0</v>
      </c>
      <c r="W61" s="4">
        <v>0</v>
      </c>
      <c r="X61" s="4">
        <v>-5.57</v>
      </c>
      <c r="Y61" s="4">
        <v>-36</v>
      </c>
      <c r="Z61" s="4">
        <f t="shared" si="3"/>
        <v>-6.4799999999999995</v>
      </c>
      <c r="AA61" s="4">
        <f t="shared" si="6"/>
        <v>-7782.77</v>
      </c>
      <c r="AB61" s="20">
        <f t="shared" si="7"/>
        <v>-18</v>
      </c>
      <c r="AC61" s="15">
        <f t="shared" si="8"/>
        <v>0</v>
      </c>
      <c r="AD61" s="15">
        <f t="shared" si="9"/>
        <v>-7800.77</v>
      </c>
    </row>
    <row r="62" spans="1:30" x14ac:dyDescent="0.45">
      <c r="A62" s="4">
        <f t="shared" si="10"/>
        <v>60</v>
      </c>
      <c r="B62" s="4" t="s">
        <v>24</v>
      </c>
      <c r="C62" s="4" t="s">
        <v>20</v>
      </c>
      <c r="D62" s="5">
        <v>45792</v>
      </c>
      <c r="E62" s="5">
        <v>45792</v>
      </c>
      <c r="F62" s="4" t="s">
        <v>21</v>
      </c>
      <c r="G62" s="4" t="s">
        <v>25</v>
      </c>
      <c r="H62" s="4" t="s">
        <v>27</v>
      </c>
      <c r="I62" s="5">
        <f t="shared" si="0"/>
        <v>45792</v>
      </c>
      <c r="J62" s="4">
        <v>0</v>
      </c>
      <c r="K62" s="19">
        <v>19.7775</v>
      </c>
      <c r="L62" s="4">
        <f t="shared" si="11"/>
        <v>0</v>
      </c>
      <c r="M62" s="4">
        <f t="shared" si="11"/>
        <v>19777.5</v>
      </c>
      <c r="N62" s="11">
        <v>3.6999999999999998E-2</v>
      </c>
      <c r="O62" s="8">
        <f t="shared" si="1"/>
        <v>0</v>
      </c>
      <c r="P62" s="4">
        <f t="shared" si="2"/>
        <v>19045.732499999998</v>
      </c>
      <c r="Q62" s="4">
        <f t="shared" si="5"/>
        <v>19777.5</v>
      </c>
      <c r="R62" s="4">
        <v>-86716.08</v>
      </c>
      <c r="S62" s="4">
        <v>-4600.2299999999996</v>
      </c>
      <c r="T62" s="4">
        <v>-9482.1200000000008</v>
      </c>
      <c r="U62" s="4">
        <v>-1180</v>
      </c>
      <c r="V62" s="4">
        <v>0</v>
      </c>
      <c r="W62" s="4">
        <v>0</v>
      </c>
      <c r="X62" s="4">
        <v>-7.66</v>
      </c>
      <c r="Y62" s="4">
        <v>-395.55</v>
      </c>
      <c r="Z62" s="4">
        <f t="shared" si="3"/>
        <v>-71.198999999999998</v>
      </c>
      <c r="AA62" s="4">
        <f t="shared" si="6"/>
        <v>-102452.83899999999</v>
      </c>
      <c r="AB62" s="20">
        <f t="shared" si="7"/>
        <v>-197.77500000000001</v>
      </c>
      <c r="AC62" s="15">
        <f t="shared" si="8"/>
        <v>0</v>
      </c>
      <c r="AD62" s="15">
        <f t="shared" si="9"/>
        <v>-102650.61399999999</v>
      </c>
    </row>
    <row r="63" spans="1:30" x14ac:dyDescent="0.45">
      <c r="A63" s="4">
        <f t="shared" si="10"/>
        <v>61</v>
      </c>
      <c r="B63" s="4" t="s">
        <v>24</v>
      </c>
      <c r="C63" s="4" t="s">
        <v>18</v>
      </c>
      <c r="D63" s="5">
        <v>45793</v>
      </c>
      <c r="E63" s="5">
        <v>45793</v>
      </c>
      <c r="F63" s="4" t="s">
        <v>21</v>
      </c>
      <c r="G63" s="4" t="s">
        <v>26</v>
      </c>
      <c r="H63" s="4" t="s">
        <v>27</v>
      </c>
      <c r="I63" s="5">
        <f t="shared" si="0"/>
        <v>45793</v>
      </c>
      <c r="J63" s="4">
        <v>0</v>
      </c>
      <c r="K63" s="19">
        <v>0</v>
      </c>
      <c r="L63" s="4">
        <f t="shared" si="11"/>
        <v>0</v>
      </c>
      <c r="M63" s="4">
        <f t="shared" si="11"/>
        <v>0</v>
      </c>
      <c r="N63" s="11">
        <v>3.6999999999999998E-2</v>
      </c>
      <c r="O63" s="8">
        <f t="shared" si="1"/>
        <v>0</v>
      </c>
      <c r="P63" s="4">
        <f t="shared" si="2"/>
        <v>0</v>
      </c>
      <c r="Q63" s="4">
        <f t="shared" si="5"/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f t="shared" si="3"/>
        <v>0</v>
      </c>
      <c r="AA63" s="4">
        <f t="shared" si="6"/>
        <v>0</v>
      </c>
      <c r="AB63" s="20">
        <f t="shared" si="7"/>
        <v>0</v>
      </c>
      <c r="AC63" s="15">
        <f t="shared" si="8"/>
        <v>0</v>
      </c>
      <c r="AD63" s="15">
        <f t="shared" si="9"/>
        <v>0</v>
      </c>
    </row>
    <row r="64" spans="1:30" x14ac:dyDescent="0.45">
      <c r="A64" s="4">
        <f t="shared" si="10"/>
        <v>62</v>
      </c>
      <c r="B64" s="4" t="s">
        <v>24</v>
      </c>
      <c r="C64" s="4" t="s">
        <v>19</v>
      </c>
      <c r="D64" s="5">
        <v>45793</v>
      </c>
      <c r="E64" s="5">
        <v>45793</v>
      </c>
      <c r="F64" s="4" t="s">
        <v>21</v>
      </c>
      <c r="G64" s="4" t="s">
        <v>25</v>
      </c>
      <c r="H64" s="4" t="s">
        <v>27</v>
      </c>
      <c r="I64" s="5">
        <f t="shared" si="0"/>
        <v>45793</v>
      </c>
      <c r="J64" s="4">
        <v>0</v>
      </c>
      <c r="K64" s="19">
        <v>27.2</v>
      </c>
      <c r="L64" s="4">
        <f t="shared" si="11"/>
        <v>0</v>
      </c>
      <c r="M64" s="4">
        <f t="shared" si="11"/>
        <v>27200</v>
      </c>
      <c r="N64" s="11">
        <v>3.6999999999999998E-2</v>
      </c>
      <c r="O64" s="8">
        <f t="shared" si="1"/>
        <v>0</v>
      </c>
      <c r="P64" s="4">
        <f t="shared" si="2"/>
        <v>26193.599999999999</v>
      </c>
      <c r="Q64" s="4">
        <f t="shared" si="5"/>
        <v>27200</v>
      </c>
      <c r="R64" s="4">
        <v>-159075.06</v>
      </c>
      <c r="S64" s="4">
        <v>-6326.72</v>
      </c>
      <c r="T64" s="4">
        <v>-13040.61</v>
      </c>
      <c r="U64" s="4">
        <v>-1180</v>
      </c>
      <c r="V64" s="4">
        <v>0</v>
      </c>
      <c r="W64" s="4">
        <v>0</v>
      </c>
      <c r="X64" s="4">
        <v>-5.38</v>
      </c>
      <c r="Y64" s="4">
        <v>-544</v>
      </c>
      <c r="Z64" s="4">
        <f t="shared" si="3"/>
        <v>-97.92</v>
      </c>
      <c r="AA64" s="4">
        <f t="shared" si="6"/>
        <v>-180269.69000000003</v>
      </c>
      <c r="AB64" s="20">
        <f t="shared" si="7"/>
        <v>-272</v>
      </c>
      <c r="AC64" s="15">
        <f t="shared" si="8"/>
        <v>0</v>
      </c>
      <c r="AD64" s="15">
        <f t="shared" si="9"/>
        <v>-180541.69000000003</v>
      </c>
    </row>
    <row r="65" spans="1:30" x14ac:dyDescent="0.45">
      <c r="A65" s="4">
        <f t="shared" si="10"/>
        <v>63</v>
      </c>
      <c r="B65" s="4" t="s">
        <v>24</v>
      </c>
      <c r="C65" s="4" t="s">
        <v>20</v>
      </c>
      <c r="D65" s="5">
        <v>45793</v>
      </c>
      <c r="E65" s="5">
        <v>45793</v>
      </c>
      <c r="F65" s="4" t="s">
        <v>21</v>
      </c>
      <c r="G65" s="4" t="s">
        <v>25</v>
      </c>
      <c r="H65" s="4" t="s">
        <v>27</v>
      </c>
      <c r="I65" s="5">
        <f t="shared" si="0"/>
        <v>45793</v>
      </c>
      <c r="J65" s="4">
        <v>0</v>
      </c>
      <c r="K65" s="19">
        <v>2.0474999999999999</v>
      </c>
      <c r="L65" s="4">
        <f t="shared" si="11"/>
        <v>0</v>
      </c>
      <c r="M65" s="4">
        <f t="shared" si="11"/>
        <v>2047.4999999999998</v>
      </c>
      <c r="N65" s="11">
        <v>3.6999999999999998E-2</v>
      </c>
      <c r="O65" s="8">
        <f t="shared" si="1"/>
        <v>0</v>
      </c>
      <c r="P65" s="4">
        <f t="shared" si="2"/>
        <v>1971.7424999999996</v>
      </c>
      <c r="Q65" s="4">
        <f t="shared" si="5"/>
        <v>2047.4999999999998</v>
      </c>
      <c r="R65" s="4">
        <v>-13584.97</v>
      </c>
      <c r="S65" s="4">
        <v>-476.25</v>
      </c>
      <c r="T65" s="4">
        <v>-981.62</v>
      </c>
      <c r="U65" s="4">
        <v>-1180</v>
      </c>
      <c r="V65" s="4">
        <v>0</v>
      </c>
      <c r="W65" s="4">
        <v>0</v>
      </c>
      <c r="X65" s="4">
        <v>-7.28</v>
      </c>
      <c r="Y65" s="4">
        <v>-40.950000000000003</v>
      </c>
      <c r="Z65" s="4">
        <f t="shared" si="3"/>
        <v>-7.3710000000000004</v>
      </c>
      <c r="AA65" s="4">
        <f t="shared" si="6"/>
        <v>-16278.441000000001</v>
      </c>
      <c r="AB65" s="20">
        <f t="shared" si="7"/>
        <v>-20.474999999999998</v>
      </c>
      <c r="AC65" s="15">
        <f t="shared" si="8"/>
        <v>0</v>
      </c>
      <c r="AD65" s="15">
        <f t="shared" si="9"/>
        <v>-16298.916000000001</v>
      </c>
    </row>
    <row r="66" spans="1:30" x14ac:dyDescent="0.45">
      <c r="A66" s="4">
        <f t="shared" si="10"/>
        <v>64</v>
      </c>
      <c r="B66" s="4" t="s">
        <v>24</v>
      </c>
      <c r="C66" s="4" t="s">
        <v>19</v>
      </c>
      <c r="D66" s="5">
        <v>45794</v>
      </c>
      <c r="E66" s="5">
        <v>45794</v>
      </c>
      <c r="F66" s="4" t="s">
        <v>21</v>
      </c>
      <c r="G66" s="4" t="s">
        <v>25</v>
      </c>
      <c r="H66" s="4" t="s">
        <v>27</v>
      </c>
      <c r="I66" s="5">
        <f t="shared" si="0"/>
        <v>45794</v>
      </c>
      <c r="J66" s="4">
        <v>0</v>
      </c>
      <c r="K66" s="19">
        <v>27.2</v>
      </c>
      <c r="L66" s="4">
        <f t="shared" si="11"/>
        <v>0</v>
      </c>
      <c r="M66" s="4">
        <f t="shared" si="11"/>
        <v>27200</v>
      </c>
      <c r="N66" s="11">
        <v>3.6999999999999998E-2</v>
      </c>
      <c r="O66" s="8">
        <f t="shared" si="1"/>
        <v>0</v>
      </c>
      <c r="P66" s="4">
        <f t="shared" si="2"/>
        <v>26193.599999999999</v>
      </c>
      <c r="Q66" s="4">
        <f t="shared" si="5"/>
        <v>27200</v>
      </c>
      <c r="R66" s="4">
        <v>-161668.44</v>
      </c>
      <c r="S66" s="4">
        <v>-6326.72</v>
      </c>
      <c r="T66" s="4">
        <v>-13040.76</v>
      </c>
      <c r="U66" s="4">
        <v>-1180</v>
      </c>
      <c r="V66" s="4">
        <v>0</v>
      </c>
      <c r="W66" s="4">
        <v>0</v>
      </c>
      <c r="X66" s="4">
        <v>-5.62</v>
      </c>
      <c r="Y66" s="4">
        <v>-544</v>
      </c>
      <c r="Z66" s="4">
        <f t="shared" si="3"/>
        <v>-97.92</v>
      </c>
      <c r="AA66" s="4">
        <f t="shared" si="6"/>
        <v>-182863.46000000002</v>
      </c>
      <c r="AB66" s="20">
        <f t="shared" si="7"/>
        <v>-272</v>
      </c>
      <c r="AC66" s="15">
        <f t="shared" si="8"/>
        <v>0</v>
      </c>
      <c r="AD66" s="15">
        <f t="shared" si="9"/>
        <v>-183135.46000000002</v>
      </c>
    </row>
    <row r="67" spans="1:30" x14ac:dyDescent="0.45">
      <c r="A67" s="4">
        <f t="shared" si="10"/>
        <v>65</v>
      </c>
      <c r="B67" s="4" t="s">
        <v>24</v>
      </c>
      <c r="C67" s="4" t="s">
        <v>19</v>
      </c>
      <c r="D67" s="5">
        <v>45795</v>
      </c>
      <c r="E67" s="5">
        <v>45795</v>
      </c>
      <c r="F67" s="4" t="s">
        <v>21</v>
      </c>
      <c r="G67" s="4" t="s">
        <v>25</v>
      </c>
      <c r="H67" s="4" t="s">
        <v>27</v>
      </c>
      <c r="I67" s="5">
        <f t="shared" ref="I67:I130" si="12">E67</f>
        <v>45795</v>
      </c>
      <c r="J67" s="4">
        <v>0</v>
      </c>
      <c r="K67" s="19">
        <v>27.5</v>
      </c>
      <c r="L67" s="4">
        <f t="shared" ref="L67:M98" si="13">J67*1000</f>
        <v>0</v>
      </c>
      <c r="M67" s="4">
        <f t="shared" si="13"/>
        <v>27500</v>
      </c>
      <c r="N67" s="11">
        <v>3.6999999999999998E-2</v>
      </c>
      <c r="O67" s="8">
        <f t="shared" ref="O67:O130" si="14">L67/(1-N67)</f>
        <v>0</v>
      </c>
      <c r="P67" s="4">
        <f t="shared" ref="P67:P130" si="15">M67*(1-N67)</f>
        <v>26482.5</v>
      </c>
      <c r="Q67" s="4">
        <f t="shared" si="5"/>
        <v>27500</v>
      </c>
      <c r="R67" s="4">
        <v>-124584.13</v>
      </c>
      <c r="S67" s="4">
        <v>-6396.5</v>
      </c>
      <c r="T67" s="4">
        <v>-13184.64</v>
      </c>
      <c r="U67" s="4">
        <v>-1180</v>
      </c>
      <c r="V67" s="4">
        <v>0</v>
      </c>
      <c r="W67" s="4">
        <v>0</v>
      </c>
      <c r="X67" s="4">
        <v>-5.68</v>
      </c>
      <c r="Y67" s="4">
        <v>-550</v>
      </c>
      <c r="Z67" s="4">
        <f t="shared" ref="Z67:Z130" si="16">Y67*18%</f>
        <v>-99</v>
      </c>
      <c r="AA67" s="4">
        <f t="shared" si="6"/>
        <v>-145999.95000000001</v>
      </c>
      <c r="AB67" s="20">
        <f t="shared" si="7"/>
        <v>-275</v>
      </c>
      <c r="AC67" s="15">
        <f t="shared" si="8"/>
        <v>0</v>
      </c>
      <c r="AD67" s="15">
        <f t="shared" si="9"/>
        <v>-146274.95000000001</v>
      </c>
    </row>
    <row r="68" spans="1:30" x14ac:dyDescent="0.45">
      <c r="A68" s="4">
        <f t="shared" si="10"/>
        <v>66</v>
      </c>
      <c r="B68" s="4" t="s">
        <v>24</v>
      </c>
      <c r="C68" s="4" t="s">
        <v>19</v>
      </c>
      <c r="D68" s="5">
        <v>45796</v>
      </c>
      <c r="E68" s="5">
        <v>45796</v>
      </c>
      <c r="F68" s="4" t="s">
        <v>21</v>
      </c>
      <c r="G68" s="4" t="s">
        <v>25</v>
      </c>
      <c r="H68" s="4" t="s">
        <v>27</v>
      </c>
      <c r="I68" s="5">
        <f t="shared" si="12"/>
        <v>45796</v>
      </c>
      <c r="J68" s="4">
        <v>0</v>
      </c>
      <c r="K68" s="19">
        <v>27.5</v>
      </c>
      <c r="L68" s="4">
        <f t="shared" si="13"/>
        <v>0</v>
      </c>
      <c r="M68" s="4">
        <f t="shared" si="13"/>
        <v>27500</v>
      </c>
      <c r="N68" s="10">
        <v>3.4000000000000002E-2</v>
      </c>
      <c r="O68" s="8">
        <f t="shared" si="14"/>
        <v>0</v>
      </c>
      <c r="P68" s="4">
        <f t="shared" si="15"/>
        <v>26565</v>
      </c>
      <c r="Q68" s="4">
        <f t="shared" ref="Q68:Q131" si="17">M68</f>
        <v>27500</v>
      </c>
      <c r="R68" s="4">
        <v>-142408.95000000001</v>
      </c>
      <c r="S68" s="4">
        <v>-6396.5</v>
      </c>
      <c r="T68" s="4">
        <v>-13184.64</v>
      </c>
      <c r="U68" s="4">
        <v>-1180</v>
      </c>
      <c r="V68" s="4">
        <v>0</v>
      </c>
      <c r="W68" s="4">
        <v>0</v>
      </c>
      <c r="X68" s="4">
        <v>-5.76</v>
      </c>
      <c r="Y68" s="4">
        <v>-550</v>
      </c>
      <c r="Z68" s="4">
        <f t="shared" si="16"/>
        <v>-99</v>
      </c>
      <c r="AA68" s="4">
        <f t="shared" ref="AA68:AA131" si="18">SUM(R68:Z68)</f>
        <v>-163824.85000000003</v>
      </c>
      <c r="AB68" s="20">
        <f t="shared" ref="AB68:AB131" si="19">-K68*10</f>
        <v>-275</v>
      </c>
      <c r="AC68" s="15">
        <f t="shared" ref="AC68:AC131" si="20">J68*10</f>
        <v>0</v>
      </c>
      <c r="AD68" s="15">
        <f t="shared" ref="AD68:AD131" si="21">AA68+AB68+AC68</f>
        <v>-164099.85000000003</v>
      </c>
    </row>
    <row r="69" spans="1:30" x14ac:dyDescent="0.45">
      <c r="A69" s="4">
        <f t="shared" ref="A69:A132" si="22">A68+1</f>
        <v>67</v>
      </c>
      <c r="B69" s="4" t="s">
        <v>24</v>
      </c>
      <c r="C69" s="4" t="s">
        <v>20</v>
      </c>
      <c r="D69" s="5">
        <v>45796</v>
      </c>
      <c r="E69" s="5">
        <v>45796</v>
      </c>
      <c r="F69" s="4" t="s">
        <v>21</v>
      </c>
      <c r="G69" s="4" t="s">
        <v>25</v>
      </c>
      <c r="H69" s="4" t="s">
        <v>27</v>
      </c>
      <c r="I69" s="5">
        <f t="shared" si="12"/>
        <v>45796</v>
      </c>
      <c r="J69" s="4">
        <v>0</v>
      </c>
      <c r="K69" s="19">
        <v>0.9</v>
      </c>
      <c r="L69" s="4">
        <f t="shared" si="13"/>
        <v>0</v>
      </c>
      <c r="M69" s="4">
        <f t="shared" si="13"/>
        <v>900</v>
      </c>
      <c r="N69" s="10">
        <v>3.4000000000000002E-2</v>
      </c>
      <c r="O69" s="8">
        <f t="shared" si="14"/>
        <v>0</v>
      </c>
      <c r="P69" s="4">
        <f t="shared" si="15"/>
        <v>869.4</v>
      </c>
      <c r="Q69" s="4">
        <f t="shared" si="17"/>
        <v>900</v>
      </c>
      <c r="R69" s="4">
        <v>-2422.19</v>
      </c>
      <c r="S69" s="4">
        <v>-209.34</v>
      </c>
      <c r="T69" s="4">
        <v>-431.46</v>
      </c>
      <c r="U69" s="4">
        <v>-1180</v>
      </c>
      <c r="V69" s="4">
        <v>0</v>
      </c>
      <c r="W69" s="4">
        <v>0</v>
      </c>
      <c r="X69" s="4">
        <v>-7.7</v>
      </c>
      <c r="Y69" s="4">
        <v>-18</v>
      </c>
      <c r="Z69" s="4">
        <f t="shared" si="16"/>
        <v>-3.2399999999999998</v>
      </c>
      <c r="AA69" s="4">
        <f t="shared" si="18"/>
        <v>-4271.9299999999994</v>
      </c>
      <c r="AB69" s="20">
        <f t="shared" si="19"/>
        <v>-9</v>
      </c>
      <c r="AC69" s="15">
        <f t="shared" si="20"/>
        <v>0</v>
      </c>
      <c r="AD69" s="15">
        <f t="shared" si="21"/>
        <v>-4280.9299999999994</v>
      </c>
    </row>
    <row r="70" spans="1:30" x14ac:dyDescent="0.45">
      <c r="A70" s="4">
        <f t="shared" si="22"/>
        <v>68</v>
      </c>
      <c r="B70" s="4" t="s">
        <v>24</v>
      </c>
      <c r="C70" s="4" t="s">
        <v>20</v>
      </c>
      <c r="D70" s="5">
        <v>45797</v>
      </c>
      <c r="E70" s="5">
        <v>45797</v>
      </c>
      <c r="F70" s="4" t="s">
        <v>21</v>
      </c>
      <c r="G70" s="4" t="s">
        <v>25</v>
      </c>
      <c r="H70" s="4" t="s">
        <v>27</v>
      </c>
      <c r="I70" s="5">
        <f t="shared" si="12"/>
        <v>45797</v>
      </c>
      <c r="J70" s="4">
        <v>0</v>
      </c>
      <c r="K70" s="19">
        <v>27.0075</v>
      </c>
      <c r="L70" s="4">
        <f t="shared" si="13"/>
        <v>0</v>
      </c>
      <c r="M70" s="4">
        <f t="shared" si="13"/>
        <v>27007.5</v>
      </c>
      <c r="N70" s="10">
        <v>3.4000000000000002E-2</v>
      </c>
      <c r="O70" s="8">
        <f t="shared" si="14"/>
        <v>0</v>
      </c>
      <c r="P70" s="4">
        <f t="shared" si="15"/>
        <v>26089.244999999999</v>
      </c>
      <c r="Q70" s="4">
        <f t="shared" si="17"/>
        <v>27007.5</v>
      </c>
      <c r="R70" s="4">
        <v>-115346.37</v>
      </c>
      <c r="S70" s="4">
        <v>-6281.96</v>
      </c>
      <c r="T70" s="4">
        <v>-12948.43</v>
      </c>
      <c r="U70" s="4">
        <v>-1180</v>
      </c>
      <c r="V70" s="4">
        <v>0</v>
      </c>
      <c r="W70" s="4">
        <v>0</v>
      </c>
      <c r="X70" s="4">
        <v>-7.28</v>
      </c>
      <c r="Y70" s="4">
        <v>-540.15</v>
      </c>
      <c r="Z70" s="4">
        <f t="shared" si="16"/>
        <v>-97.22699999999999</v>
      </c>
      <c r="AA70" s="4">
        <f t="shared" si="18"/>
        <v>-136401.41700000002</v>
      </c>
      <c r="AB70" s="20">
        <f t="shared" si="19"/>
        <v>-270.07499999999999</v>
      </c>
      <c r="AC70" s="15">
        <f t="shared" si="20"/>
        <v>0</v>
      </c>
      <c r="AD70" s="15">
        <f t="shared" si="21"/>
        <v>-136671.49200000003</v>
      </c>
    </row>
    <row r="71" spans="1:30" x14ac:dyDescent="0.45">
      <c r="A71" s="4">
        <f t="shared" si="22"/>
        <v>69</v>
      </c>
      <c r="B71" s="4" t="s">
        <v>24</v>
      </c>
      <c r="C71" s="4" t="s">
        <v>19</v>
      </c>
      <c r="D71" s="5">
        <v>45798</v>
      </c>
      <c r="E71" s="5">
        <v>45798</v>
      </c>
      <c r="F71" s="4" t="s">
        <v>21</v>
      </c>
      <c r="G71" s="4" t="s">
        <v>25</v>
      </c>
      <c r="H71" s="4" t="s">
        <v>27</v>
      </c>
      <c r="I71" s="5">
        <f t="shared" si="12"/>
        <v>45798</v>
      </c>
      <c r="J71" s="4">
        <v>0</v>
      </c>
      <c r="K71" s="19">
        <v>31</v>
      </c>
      <c r="L71" s="4">
        <f t="shared" si="13"/>
        <v>0</v>
      </c>
      <c r="M71" s="4">
        <f t="shared" si="13"/>
        <v>31000</v>
      </c>
      <c r="N71" s="10">
        <v>3.4000000000000002E-2</v>
      </c>
      <c r="O71" s="8">
        <f t="shared" si="14"/>
        <v>0</v>
      </c>
      <c r="P71" s="4">
        <f t="shared" si="15"/>
        <v>29946</v>
      </c>
      <c r="Q71" s="4">
        <f t="shared" si="17"/>
        <v>31000</v>
      </c>
      <c r="R71" s="4">
        <v>-163352.66</v>
      </c>
      <c r="S71" s="4">
        <v>-7210.6</v>
      </c>
      <c r="T71" s="4">
        <v>-14862.83</v>
      </c>
      <c r="U71" s="4">
        <v>-1180</v>
      </c>
      <c r="V71" s="4">
        <v>0</v>
      </c>
      <c r="W71" s="4">
        <v>0</v>
      </c>
      <c r="X71" s="4">
        <v>-5.85</v>
      </c>
      <c r="Y71" s="4">
        <v>-620</v>
      </c>
      <c r="Z71" s="4">
        <f t="shared" si="16"/>
        <v>-111.6</v>
      </c>
      <c r="AA71" s="4">
        <f t="shared" si="18"/>
        <v>-187343.54</v>
      </c>
      <c r="AB71" s="20">
        <f t="shared" si="19"/>
        <v>-310</v>
      </c>
      <c r="AC71" s="15">
        <f t="shared" si="20"/>
        <v>0</v>
      </c>
      <c r="AD71" s="15">
        <f t="shared" si="21"/>
        <v>-187653.54</v>
      </c>
    </row>
    <row r="72" spans="1:30" x14ac:dyDescent="0.45">
      <c r="A72" s="4">
        <f t="shared" si="22"/>
        <v>70</v>
      </c>
      <c r="B72" s="4" t="s">
        <v>24</v>
      </c>
      <c r="C72" s="4" t="s">
        <v>20</v>
      </c>
      <c r="D72" s="5">
        <v>45798</v>
      </c>
      <c r="E72" s="5">
        <v>45798</v>
      </c>
      <c r="F72" s="4" t="s">
        <v>21</v>
      </c>
      <c r="G72" t="s">
        <v>25</v>
      </c>
      <c r="H72" s="4" t="s">
        <v>27</v>
      </c>
      <c r="I72" s="5">
        <f t="shared" si="12"/>
        <v>45798</v>
      </c>
      <c r="J72" s="4">
        <v>0</v>
      </c>
      <c r="K72" s="19">
        <v>2.2000000000000002</v>
      </c>
      <c r="L72" s="4">
        <f t="shared" si="13"/>
        <v>0</v>
      </c>
      <c r="M72" s="4">
        <f t="shared" si="13"/>
        <v>2200</v>
      </c>
      <c r="N72" s="10">
        <v>3.4000000000000002E-2</v>
      </c>
      <c r="O72" s="8">
        <f t="shared" si="14"/>
        <v>0</v>
      </c>
      <c r="P72" s="4">
        <f t="shared" si="15"/>
        <v>2125.1999999999998</v>
      </c>
      <c r="Q72" s="4">
        <f t="shared" si="17"/>
        <v>2200</v>
      </c>
      <c r="R72" s="4">
        <v>-6324.67</v>
      </c>
      <c r="S72" s="4">
        <v>-511.72</v>
      </c>
      <c r="T72" s="4">
        <v>-1054.69</v>
      </c>
      <c r="U72" s="4">
        <v>-1180</v>
      </c>
      <c r="V72" s="4">
        <v>0</v>
      </c>
      <c r="W72" s="4">
        <v>0</v>
      </c>
      <c r="X72" s="4">
        <v>-7.11</v>
      </c>
      <c r="Y72" s="4">
        <v>-44</v>
      </c>
      <c r="Z72" s="4">
        <f t="shared" si="16"/>
        <v>-7.92</v>
      </c>
      <c r="AA72" s="4">
        <f t="shared" si="18"/>
        <v>-9130.11</v>
      </c>
      <c r="AB72" s="20">
        <f t="shared" si="19"/>
        <v>-22</v>
      </c>
      <c r="AC72" s="15">
        <f t="shared" si="20"/>
        <v>0</v>
      </c>
      <c r="AD72" s="15">
        <f t="shared" si="21"/>
        <v>-9152.11</v>
      </c>
    </row>
    <row r="73" spans="1:30" x14ac:dyDescent="0.45">
      <c r="A73" s="4">
        <f t="shared" si="22"/>
        <v>71</v>
      </c>
      <c r="B73" s="4" t="s">
        <v>24</v>
      </c>
      <c r="C73" s="4" t="s">
        <v>19</v>
      </c>
      <c r="D73" s="5">
        <v>45799</v>
      </c>
      <c r="E73" s="5">
        <v>45799</v>
      </c>
      <c r="F73" s="4" t="s">
        <v>21</v>
      </c>
      <c r="G73" s="4" t="s">
        <v>25</v>
      </c>
      <c r="H73" s="4" t="s">
        <v>27</v>
      </c>
      <c r="I73" s="5">
        <f t="shared" si="12"/>
        <v>45799</v>
      </c>
      <c r="J73" s="4">
        <v>0</v>
      </c>
      <c r="K73" s="19">
        <v>33.4</v>
      </c>
      <c r="L73" s="4">
        <f t="shared" si="13"/>
        <v>0</v>
      </c>
      <c r="M73" s="4">
        <f t="shared" si="13"/>
        <v>33400</v>
      </c>
      <c r="N73" s="10">
        <v>3.4000000000000002E-2</v>
      </c>
      <c r="O73" s="8">
        <f t="shared" si="14"/>
        <v>0</v>
      </c>
      <c r="P73" s="4">
        <f t="shared" si="15"/>
        <v>32264.399999999998</v>
      </c>
      <c r="Q73" s="4">
        <f t="shared" si="17"/>
        <v>33400</v>
      </c>
      <c r="R73" s="4">
        <v>-169712.5</v>
      </c>
      <c r="S73" s="4">
        <v>-7768.84</v>
      </c>
      <c r="T73" s="4">
        <v>-16013.2</v>
      </c>
      <c r="U73" s="4">
        <v>-1180</v>
      </c>
      <c r="V73" s="4">
        <v>0</v>
      </c>
      <c r="W73" s="4">
        <v>0</v>
      </c>
      <c r="X73" s="4">
        <v>-5.65</v>
      </c>
      <c r="Y73" s="4">
        <v>-668</v>
      </c>
      <c r="Z73" s="4">
        <f t="shared" si="16"/>
        <v>-120.24</v>
      </c>
      <c r="AA73" s="4">
        <f t="shared" si="18"/>
        <v>-195468.43</v>
      </c>
      <c r="AB73" s="20">
        <f t="shared" si="19"/>
        <v>-334</v>
      </c>
      <c r="AC73" s="15">
        <f t="shared" si="20"/>
        <v>0</v>
      </c>
      <c r="AD73" s="15">
        <f t="shared" si="21"/>
        <v>-195802.43</v>
      </c>
    </row>
    <row r="74" spans="1:30" x14ac:dyDescent="0.45">
      <c r="A74" s="4">
        <f t="shared" si="22"/>
        <v>72</v>
      </c>
      <c r="B74" s="4" t="s">
        <v>24</v>
      </c>
      <c r="C74" s="4" t="s">
        <v>19</v>
      </c>
      <c r="D74" s="5">
        <v>45800</v>
      </c>
      <c r="E74" s="5">
        <v>45800</v>
      </c>
      <c r="F74" s="4" t="s">
        <v>21</v>
      </c>
      <c r="G74" s="4" t="s">
        <v>25</v>
      </c>
      <c r="H74" s="4" t="s">
        <v>27</v>
      </c>
      <c r="I74" s="5">
        <f t="shared" si="12"/>
        <v>45800</v>
      </c>
      <c r="J74" s="4">
        <v>0</v>
      </c>
      <c r="K74" s="19">
        <v>27.3</v>
      </c>
      <c r="L74" s="4">
        <f t="shared" si="13"/>
        <v>0</v>
      </c>
      <c r="M74" s="4">
        <f t="shared" si="13"/>
        <v>27300</v>
      </c>
      <c r="N74" s="10">
        <v>3.4000000000000002E-2</v>
      </c>
      <c r="O74" s="8">
        <f t="shared" si="14"/>
        <v>0</v>
      </c>
      <c r="P74" s="4">
        <f t="shared" si="15"/>
        <v>26371.8</v>
      </c>
      <c r="Q74" s="4">
        <f t="shared" si="17"/>
        <v>27300</v>
      </c>
      <c r="R74" s="4">
        <v>-127385.96</v>
      </c>
      <c r="S74" s="4">
        <v>-6349.98</v>
      </c>
      <c r="T74" s="4">
        <v>-13088.72</v>
      </c>
      <c r="U74" s="4">
        <v>-1180</v>
      </c>
      <c r="V74" s="4">
        <v>0</v>
      </c>
      <c r="W74" s="4">
        <v>0</v>
      </c>
      <c r="X74" s="4">
        <v>-5.79</v>
      </c>
      <c r="Y74" s="4">
        <v>-546</v>
      </c>
      <c r="Z74" s="4">
        <f t="shared" si="16"/>
        <v>-98.28</v>
      </c>
      <c r="AA74" s="4">
        <f t="shared" si="18"/>
        <v>-148654.73000000001</v>
      </c>
      <c r="AB74" s="20">
        <f t="shared" si="19"/>
        <v>-273</v>
      </c>
      <c r="AC74" s="15">
        <f t="shared" si="20"/>
        <v>0</v>
      </c>
      <c r="AD74" s="15">
        <f t="shared" si="21"/>
        <v>-148927.73000000001</v>
      </c>
    </row>
    <row r="75" spans="1:30" x14ac:dyDescent="0.45">
      <c r="A75" s="4">
        <f t="shared" si="22"/>
        <v>73</v>
      </c>
      <c r="B75" s="4" t="s">
        <v>24</v>
      </c>
      <c r="C75" s="4" t="s">
        <v>20</v>
      </c>
      <c r="D75" s="5">
        <v>45800</v>
      </c>
      <c r="E75" s="5">
        <v>45800</v>
      </c>
      <c r="F75" s="4" t="s">
        <v>21</v>
      </c>
      <c r="G75" s="4" t="s">
        <v>25</v>
      </c>
      <c r="H75" s="4" t="s">
        <v>27</v>
      </c>
      <c r="I75" s="5">
        <f t="shared" si="12"/>
        <v>45800</v>
      </c>
      <c r="J75" s="4">
        <v>0</v>
      </c>
      <c r="K75" s="19">
        <v>1.6</v>
      </c>
      <c r="L75" s="4">
        <f t="shared" si="13"/>
        <v>0</v>
      </c>
      <c r="M75" s="4">
        <f t="shared" si="13"/>
        <v>1600</v>
      </c>
      <c r="N75" s="10">
        <v>3.4000000000000002E-2</v>
      </c>
      <c r="O75" s="8">
        <f t="shared" si="14"/>
        <v>0</v>
      </c>
      <c r="P75" s="4">
        <f t="shared" si="15"/>
        <v>1545.6</v>
      </c>
      <c r="Q75" s="4">
        <f t="shared" si="17"/>
        <v>1600</v>
      </c>
      <c r="R75" s="4">
        <v>-5172.54</v>
      </c>
      <c r="S75" s="4">
        <v>-372.16</v>
      </c>
      <c r="T75" s="4">
        <v>-767.04</v>
      </c>
      <c r="U75" s="4">
        <v>-1180</v>
      </c>
      <c r="V75" s="4">
        <v>0</v>
      </c>
      <c r="W75" s="4">
        <v>0</v>
      </c>
      <c r="X75" s="4">
        <v>-7.15</v>
      </c>
      <c r="Y75" s="4">
        <v>-32</v>
      </c>
      <c r="Z75" s="4">
        <f t="shared" si="16"/>
        <v>-5.76</v>
      </c>
      <c r="AA75" s="4">
        <f t="shared" si="18"/>
        <v>-7536.65</v>
      </c>
      <c r="AB75" s="20">
        <f t="shared" si="19"/>
        <v>-16</v>
      </c>
      <c r="AC75" s="15">
        <f t="shared" si="20"/>
        <v>0</v>
      </c>
      <c r="AD75" s="15">
        <f t="shared" si="21"/>
        <v>-7552.65</v>
      </c>
    </row>
    <row r="76" spans="1:30" x14ac:dyDescent="0.45">
      <c r="A76" s="4">
        <f t="shared" si="22"/>
        <v>74</v>
      </c>
      <c r="B76" s="4" t="s">
        <v>24</v>
      </c>
      <c r="C76" s="4" t="s">
        <v>19</v>
      </c>
      <c r="D76" s="5">
        <v>45801</v>
      </c>
      <c r="E76" s="5">
        <v>45801</v>
      </c>
      <c r="F76" s="4" t="s">
        <v>21</v>
      </c>
      <c r="G76" t="s">
        <v>25</v>
      </c>
      <c r="H76" s="4" t="s">
        <v>27</v>
      </c>
      <c r="I76" s="5">
        <f t="shared" si="12"/>
        <v>45801</v>
      </c>
      <c r="J76" s="4">
        <v>0</v>
      </c>
      <c r="K76" s="19">
        <v>27.5</v>
      </c>
      <c r="L76" s="4">
        <f t="shared" si="13"/>
        <v>0</v>
      </c>
      <c r="M76" s="4">
        <f t="shared" si="13"/>
        <v>27500</v>
      </c>
      <c r="N76" s="10">
        <v>3.4000000000000002E-2</v>
      </c>
      <c r="O76" s="8">
        <f t="shared" si="14"/>
        <v>0</v>
      </c>
      <c r="P76" s="4">
        <f t="shared" si="15"/>
        <v>26565</v>
      </c>
      <c r="Q76" s="4">
        <f t="shared" si="17"/>
        <v>27500</v>
      </c>
      <c r="R76" s="4">
        <v>-89788.12</v>
      </c>
      <c r="S76" s="4">
        <v>-6396.5</v>
      </c>
      <c r="T76" s="4">
        <v>-13184.64</v>
      </c>
      <c r="U76" s="4">
        <v>-1180</v>
      </c>
      <c r="V76" s="4">
        <v>0</v>
      </c>
      <c r="W76" s="4">
        <v>0</v>
      </c>
      <c r="X76" s="4">
        <v>-5.66</v>
      </c>
      <c r="Y76" s="4">
        <v>-550</v>
      </c>
      <c r="Z76" s="4">
        <f t="shared" si="16"/>
        <v>-99</v>
      </c>
      <c r="AA76" s="4">
        <f t="shared" si="18"/>
        <v>-111203.92</v>
      </c>
      <c r="AB76" s="20">
        <f t="shared" si="19"/>
        <v>-275</v>
      </c>
      <c r="AC76" s="15">
        <f t="shared" si="20"/>
        <v>0</v>
      </c>
      <c r="AD76" s="15">
        <f t="shared" si="21"/>
        <v>-111478.92</v>
      </c>
    </row>
    <row r="77" spans="1:30" x14ac:dyDescent="0.45">
      <c r="A77" s="4">
        <f t="shared" si="22"/>
        <v>75</v>
      </c>
      <c r="B77" s="4" t="s">
        <v>24</v>
      </c>
      <c r="C77" s="4" t="s">
        <v>20</v>
      </c>
      <c r="D77" s="5">
        <v>45801</v>
      </c>
      <c r="E77" s="5">
        <v>45801</v>
      </c>
      <c r="F77" s="4" t="s">
        <v>21</v>
      </c>
      <c r="G77" s="4" t="s">
        <v>25</v>
      </c>
      <c r="H77" s="4" t="s">
        <v>27</v>
      </c>
      <c r="I77" s="5">
        <f t="shared" si="12"/>
        <v>45801</v>
      </c>
      <c r="J77" s="4">
        <v>0</v>
      </c>
      <c r="K77" s="19">
        <v>1.8</v>
      </c>
      <c r="L77" s="4">
        <f t="shared" si="13"/>
        <v>0</v>
      </c>
      <c r="M77" s="4">
        <f t="shared" si="13"/>
        <v>1800</v>
      </c>
      <c r="N77" s="10">
        <v>3.4000000000000002E-2</v>
      </c>
      <c r="O77" s="8">
        <f t="shared" si="14"/>
        <v>0</v>
      </c>
      <c r="P77" s="4">
        <f t="shared" si="15"/>
        <v>1738.8</v>
      </c>
      <c r="Q77" s="4">
        <f t="shared" si="17"/>
        <v>1800</v>
      </c>
      <c r="R77" s="4">
        <v>-6423.07</v>
      </c>
      <c r="S77" s="4">
        <v>-418.68</v>
      </c>
      <c r="T77" s="4">
        <v>-862.92</v>
      </c>
      <c r="U77" s="4">
        <v>-1180</v>
      </c>
      <c r="V77" s="4">
        <v>0</v>
      </c>
      <c r="W77" s="4">
        <v>0</v>
      </c>
      <c r="X77" s="4">
        <v>-6.71</v>
      </c>
      <c r="Y77" s="4">
        <v>-36</v>
      </c>
      <c r="Z77" s="4">
        <f t="shared" si="16"/>
        <v>-6.4799999999999995</v>
      </c>
      <c r="AA77" s="4">
        <f t="shared" si="18"/>
        <v>-8933.8599999999988</v>
      </c>
      <c r="AB77" s="20">
        <f t="shared" si="19"/>
        <v>-18</v>
      </c>
      <c r="AC77" s="15">
        <f t="shared" si="20"/>
        <v>0</v>
      </c>
      <c r="AD77" s="15">
        <f t="shared" si="21"/>
        <v>-8951.8599999999988</v>
      </c>
    </row>
    <row r="78" spans="1:30" x14ac:dyDescent="0.45">
      <c r="A78" s="4">
        <f t="shared" si="22"/>
        <v>76</v>
      </c>
      <c r="B78" s="4" t="s">
        <v>24</v>
      </c>
      <c r="C78" s="4" t="s">
        <v>19</v>
      </c>
      <c r="D78" s="5">
        <v>45802</v>
      </c>
      <c r="E78" s="5">
        <v>45802</v>
      </c>
      <c r="F78" s="4" t="s">
        <v>21</v>
      </c>
      <c r="G78" s="4" t="s">
        <v>25</v>
      </c>
      <c r="H78" s="4" t="s">
        <v>27</v>
      </c>
      <c r="I78" s="5">
        <f t="shared" si="12"/>
        <v>45802</v>
      </c>
      <c r="J78" s="4">
        <v>0</v>
      </c>
      <c r="K78" s="19">
        <v>27.2</v>
      </c>
      <c r="L78" s="4">
        <f t="shared" si="13"/>
        <v>0</v>
      </c>
      <c r="M78" s="4">
        <f t="shared" si="13"/>
        <v>27200</v>
      </c>
      <c r="N78" s="10">
        <v>3.4000000000000002E-2</v>
      </c>
      <c r="O78" s="8">
        <f t="shared" si="14"/>
        <v>0</v>
      </c>
      <c r="P78" s="4">
        <f t="shared" si="15"/>
        <v>26275.200000000001</v>
      </c>
      <c r="Q78" s="4">
        <f t="shared" si="17"/>
        <v>27200</v>
      </c>
      <c r="R78" s="4">
        <v>-80312.320000000007</v>
      </c>
      <c r="S78" s="4">
        <v>-6326.72</v>
      </c>
      <c r="T78" s="4">
        <v>-13040.76</v>
      </c>
      <c r="U78" s="4">
        <v>-1180</v>
      </c>
      <c r="V78" s="4">
        <v>0</v>
      </c>
      <c r="W78" s="4">
        <v>0</v>
      </c>
      <c r="X78" s="4">
        <v>-5.73</v>
      </c>
      <c r="Y78" s="4">
        <v>-544</v>
      </c>
      <c r="Z78" s="4">
        <f t="shared" si="16"/>
        <v>-97.92</v>
      </c>
      <c r="AA78" s="4">
        <f t="shared" si="18"/>
        <v>-101507.45</v>
      </c>
      <c r="AB78" s="20">
        <f t="shared" si="19"/>
        <v>-272</v>
      </c>
      <c r="AC78" s="15">
        <f t="shared" si="20"/>
        <v>0</v>
      </c>
      <c r="AD78" s="15">
        <f t="shared" si="21"/>
        <v>-101779.45</v>
      </c>
    </row>
    <row r="79" spans="1:30" x14ac:dyDescent="0.45">
      <c r="A79" s="4">
        <f t="shared" si="22"/>
        <v>77</v>
      </c>
      <c r="B79" s="4" t="s">
        <v>24</v>
      </c>
      <c r="C79" s="4" t="s">
        <v>19</v>
      </c>
      <c r="D79" s="5">
        <v>45803</v>
      </c>
      <c r="E79" s="5">
        <v>45803</v>
      </c>
      <c r="F79" s="4" t="s">
        <v>21</v>
      </c>
      <c r="G79" s="4" t="s">
        <v>25</v>
      </c>
      <c r="H79" s="4" t="s">
        <v>27</v>
      </c>
      <c r="I79" s="5">
        <f t="shared" si="12"/>
        <v>45803</v>
      </c>
      <c r="J79" s="4">
        <v>0</v>
      </c>
      <c r="K79" s="19">
        <v>29.9</v>
      </c>
      <c r="L79" s="4">
        <f t="shared" si="13"/>
        <v>0</v>
      </c>
      <c r="M79" s="4">
        <f t="shared" si="13"/>
        <v>29900</v>
      </c>
      <c r="N79" s="16">
        <v>3.39E-2</v>
      </c>
      <c r="O79" s="8">
        <f t="shared" si="14"/>
        <v>0</v>
      </c>
      <c r="P79" s="4">
        <f t="shared" si="15"/>
        <v>28886.39</v>
      </c>
      <c r="Q79" s="4">
        <f t="shared" si="17"/>
        <v>29900</v>
      </c>
      <c r="R79" s="4">
        <v>-105420.83</v>
      </c>
      <c r="S79" s="4">
        <v>-6954.74</v>
      </c>
      <c r="T79" s="4">
        <v>-14335.32</v>
      </c>
      <c r="U79" s="4">
        <v>-1180</v>
      </c>
      <c r="V79" s="4">
        <v>0</v>
      </c>
      <c r="W79" s="4">
        <v>0</v>
      </c>
      <c r="X79" s="4">
        <v>-5.83</v>
      </c>
      <c r="Y79" s="4">
        <v>-598</v>
      </c>
      <c r="Z79" s="4">
        <f t="shared" si="16"/>
        <v>-107.64</v>
      </c>
      <c r="AA79" s="4">
        <f t="shared" si="18"/>
        <v>-128602.36000000002</v>
      </c>
      <c r="AB79" s="20">
        <f t="shared" si="19"/>
        <v>-299</v>
      </c>
      <c r="AC79" s="15">
        <f t="shared" si="20"/>
        <v>0</v>
      </c>
      <c r="AD79" s="15">
        <f t="shared" si="21"/>
        <v>-128901.36000000002</v>
      </c>
    </row>
    <row r="80" spans="1:30" x14ac:dyDescent="0.45">
      <c r="A80" s="4">
        <f t="shared" si="22"/>
        <v>78</v>
      </c>
      <c r="B80" s="4" t="s">
        <v>24</v>
      </c>
      <c r="C80" s="4" t="s">
        <v>19</v>
      </c>
      <c r="D80" s="5">
        <v>45804</v>
      </c>
      <c r="E80" s="5">
        <v>45804</v>
      </c>
      <c r="F80" s="4" t="s">
        <v>21</v>
      </c>
      <c r="G80" s="4" t="s">
        <v>25</v>
      </c>
      <c r="H80" s="4" t="s">
        <v>27</v>
      </c>
      <c r="I80" s="5">
        <f t="shared" si="12"/>
        <v>45804</v>
      </c>
      <c r="J80" s="4">
        <v>0</v>
      </c>
      <c r="K80" s="19">
        <v>27.3</v>
      </c>
      <c r="L80" s="4">
        <f t="shared" si="13"/>
        <v>0</v>
      </c>
      <c r="M80" s="4">
        <f t="shared" si="13"/>
        <v>27300</v>
      </c>
      <c r="N80" s="16">
        <v>3.39E-2</v>
      </c>
      <c r="O80" s="8">
        <f t="shared" si="14"/>
        <v>0</v>
      </c>
      <c r="P80" s="4">
        <f t="shared" si="15"/>
        <v>26374.53</v>
      </c>
      <c r="Q80" s="4">
        <f t="shared" si="17"/>
        <v>27300</v>
      </c>
      <c r="R80" s="4">
        <v>-94223.07</v>
      </c>
      <c r="S80" s="4">
        <v>-6349.98</v>
      </c>
      <c r="T80" s="4">
        <v>-11869.04</v>
      </c>
      <c r="U80" s="4">
        <v>-1180</v>
      </c>
      <c r="V80" s="4">
        <v>0</v>
      </c>
      <c r="W80" s="4">
        <v>0</v>
      </c>
      <c r="X80" s="4">
        <v>-5.96</v>
      </c>
      <c r="Y80" s="4">
        <v>-546</v>
      </c>
      <c r="Z80" s="4">
        <f t="shared" si="16"/>
        <v>-98.28</v>
      </c>
      <c r="AA80" s="4">
        <f t="shared" si="18"/>
        <v>-114272.33</v>
      </c>
      <c r="AB80" s="20">
        <f t="shared" si="19"/>
        <v>-273</v>
      </c>
      <c r="AC80" s="15">
        <f t="shared" si="20"/>
        <v>0</v>
      </c>
      <c r="AD80" s="15">
        <f t="shared" si="21"/>
        <v>-114545.33</v>
      </c>
    </row>
    <row r="81" spans="1:30" x14ac:dyDescent="0.45">
      <c r="A81" s="4">
        <f t="shared" si="22"/>
        <v>79</v>
      </c>
      <c r="B81" s="4" t="s">
        <v>24</v>
      </c>
      <c r="C81" s="4" t="s">
        <v>20</v>
      </c>
      <c r="D81" s="5">
        <v>45804</v>
      </c>
      <c r="E81" s="5">
        <v>45804</v>
      </c>
      <c r="F81" s="4" t="s">
        <v>21</v>
      </c>
      <c r="G81" s="4" t="s">
        <v>25</v>
      </c>
      <c r="H81" s="4" t="s">
        <v>27</v>
      </c>
      <c r="I81" s="5">
        <f t="shared" si="12"/>
        <v>45804</v>
      </c>
      <c r="J81" s="4">
        <v>0</v>
      </c>
      <c r="K81" s="19">
        <v>1.46</v>
      </c>
      <c r="L81" s="4">
        <f t="shared" si="13"/>
        <v>0</v>
      </c>
      <c r="M81" s="4">
        <f t="shared" si="13"/>
        <v>1460</v>
      </c>
      <c r="N81" s="16">
        <v>3.39E-2</v>
      </c>
      <c r="O81" s="8">
        <f t="shared" si="14"/>
        <v>0</v>
      </c>
      <c r="P81" s="4">
        <f t="shared" si="15"/>
        <v>1410.5059999999999</v>
      </c>
      <c r="Q81" s="4">
        <f t="shared" si="17"/>
        <v>1460</v>
      </c>
      <c r="R81" s="4">
        <v>-6391.06</v>
      </c>
      <c r="S81" s="4">
        <v>-339.6</v>
      </c>
      <c r="T81" s="4">
        <v>-634.79999999999995</v>
      </c>
      <c r="U81" s="4">
        <v>-1180</v>
      </c>
      <c r="V81" s="4">
        <v>0</v>
      </c>
      <c r="W81" s="4">
        <v>0</v>
      </c>
      <c r="X81" s="4">
        <v>-7.16</v>
      </c>
      <c r="Y81" s="4">
        <v>-29.2</v>
      </c>
      <c r="Z81" s="4">
        <f t="shared" si="16"/>
        <v>-5.2559999999999993</v>
      </c>
      <c r="AA81" s="4">
        <f t="shared" si="18"/>
        <v>-8587.0760000000009</v>
      </c>
      <c r="AB81" s="20">
        <f t="shared" si="19"/>
        <v>-14.6</v>
      </c>
      <c r="AC81" s="15">
        <f t="shared" si="20"/>
        <v>0</v>
      </c>
      <c r="AD81" s="15">
        <f t="shared" si="21"/>
        <v>-8601.6760000000013</v>
      </c>
    </row>
    <row r="82" spans="1:30" x14ac:dyDescent="0.45">
      <c r="A82" s="4">
        <f t="shared" si="22"/>
        <v>80</v>
      </c>
      <c r="B82" s="4" t="s">
        <v>24</v>
      </c>
      <c r="C82" s="4" t="s">
        <v>19</v>
      </c>
      <c r="D82" s="5">
        <v>45805</v>
      </c>
      <c r="E82" s="5">
        <v>45805</v>
      </c>
      <c r="F82" s="4" t="s">
        <v>21</v>
      </c>
      <c r="G82" s="4" t="s">
        <v>25</v>
      </c>
      <c r="H82" s="4" t="s">
        <v>27</v>
      </c>
      <c r="I82" s="5">
        <f t="shared" si="12"/>
        <v>45805</v>
      </c>
      <c r="J82" s="4">
        <v>0</v>
      </c>
      <c r="K82" s="19">
        <v>29.7</v>
      </c>
      <c r="L82" s="4">
        <f t="shared" si="13"/>
        <v>0</v>
      </c>
      <c r="M82" s="4">
        <f t="shared" si="13"/>
        <v>29700</v>
      </c>
      <c r="N82" s="16">
        <v>3.39E-2</v>
      </c>
      <c r="O82" s="8">
        <f t="shared" si="14"/>
        <v>0</v>
      </c>
      <c r="P82" s="4">
        <f t="shared" si="15"/>
        <v>28693.17</v>
      </c>
      <c r="Q82" s="4">
        <f t="shared" si="17"/>
        <v>29700</v>
      </c>
      <c r="R82" s="4">
        <v>-115344.11</v>
      </c>
      <c r="S82" s="4">
        <v>-6908.22</v>
      </c>
      <c r="T82" s="4">
        <v>-12912.6</v>
      </c>
      <c r="U82" s="4">
        <v>-1180</v>
      </c>
      <c r="V82" s="4">
        <v>0</v>
      </c>
      <c r="W82" s="4">
        <v>0</v>
      </c>
      <c r="X82" s="4">
        <v>-5.87</v>
      </c>
      <c r="Y82" s="4">
        <v>-594</v>
      </c>
      <c r="Z82" s="4">
        <f t="shared" si="16"/>
        <v>-106.92</v>
      </c>
      <c r="AA82" s="4">
        <f t="shared" si="18"/>
        <v>-137051.72</v>
      </c>
      <c r="AB82" s="20">
        <f t="shared" si="19"/>
        <v>-297</v>
      </c>
      <c r="AC82" s="15">
        <f t="shared" si="20"/>
        <v>0</v>
      </c>
      <c r="AD82" s="15">
        <f t="shared" si="21"/>
        <v>-137348.72</v>
      </c>
    </row>
    <row r="83" spans="1:30" x14ac:dyDescent="0.45">
      <c r="A83" s="4">
        <f t="shared" si="22"/>
        <v>81</v>
      </c>
      <c r="B83" s="4" t="s">
        <v>24</v>
      </c>
      <c r="C83" s="4" t="s">
        <v>20</v>
      </c>
      <c r="D83" s="5">
        <v>45806</v>
      </c>
      <c r="E83" s="5">
        <v>45806</v>
      </c>
      <c r="F83" s="4" t="s">
        <v>21</v>
      </c>
      <c r="G83" s="4" t="s">
        <v>25</v>
      </c>
      <c r="H83" s="4" t="s">
        <v>27</v>
      </c>
      <c r="I83" s="5">
        <f t="shared" si="12"/>
        <v>45806</v>
      </c>
      <c r="J83" s="4">
        <v>0</v>
      </c>
      <c r="K83" s="19">
        <v>31.3825</v>
      </c>
      <c r="L83" s="4">
        <f t="shared" si="13"/>
        <v>0</v>
      </c>
      <c r="M83" s="4">
        <f t="shared" si="13"/>
        <v>31382.5</v>
      </c>
      <c r="N83" s="16">
        <v>3.39E-2</v>
      </c>
      <c r="O83" s="8">
        <f t="shared" si="14"/>
        <v>0</v>
      </c>
      <c r="P83" s="4">
        <f t="shared" si="15"/>
        <v>30318.633249999999</v>
      </c>
      <c r="Q83" s="4">
        <f t="shared" si="17"/>
        <v>31382.5</v>
      </c>
      <c r="R83" s="4">
        <v>-95807.05</v>
      </c>
      <c r="S83" s="4">
        <v>-7299.57</v>
      </c>
      <c r="T83" s="4">
        <v>-13643.97</v>
      </c>
      <c r="U83" s="4">
        <v>-1180</v>
      </c>
      <c r="V83" s="4">
        <v>0</v>
      </c>
      <c r="W83" s="4">
        <v>0</v>
      </c>
      <c r="X83" s="4">
        <v>-7.5</v>
      </c>
      <c r="Y83" s="4">
        <v>-627.65</v>
      </c>
      <c r="Z83" s="4">
        <f t="shared" si="16"/>
        <v>-112.97699999999999</v>
      </c>
      <c r="AA83" s="4">
        <f t="shared" si="18"/>
        <v>-118678.71699999999</v>
      </c>
      <c r="AB83" s="20">
        <f t="shared" si="19"/>
        <v>-313.82499999999999</v>
      </c>
      <c r="AC83" s="15">
        <f t="shared" si="20"/>
        <v>0</v>
      </c>
      <c r="AD83" s="15">
        <f t="shared" si="21"/>
        <v>-118992.54199999999</v>
      </c>
    </row>
    <row r="84" spans="1:30" x14ac:dyDescent="0.45">
      <c r="A84" s="4">
        <f t="shared" si="22"/>
        <v>82</v>
      </c>
      <c r="B84" s="4" t="s">
        <v>24</v>
      </c>
      <c r="C84" s="4" t="s">
        <v>20</v>
      </c>
      <c r="D84" s="5">
        <v>45807</v>
      </c>
      <c r="E84" s="5">
        <v>45807</v>
      </c>
      <c r="F84" s="4" t="s">
        <v>21</v>
      </c>
      <c r="G84" s="4" t="s">
        <v>25</v>
      </c>
      <c r="H84" s="4" t="s">
        <v>27</v>
      </c>
      <c r="I84" s="5">
        <f t="shared" si="12"/>
        <v>45807</v>
      </c>
      <c r="J84" s="4">
        <v>0</v>
      </c>
      <c r="K84" s="19">
        <v>27.7</v>
      </c>
      <c r="L84" s="4">
        <f t="shared" si="13"/>
        <v>0</v>
      </c>
      <c r="M84" s="4">
        <f t="shared" si="13"/>
        <v>27700</v>
      </c>
      <c r="N84" s="16">
        <v>3.39E-2</v>
      </c>
      <c r="O84" s="8">
        <f t="shared" si="14"/>
        <v>0</v>
      </c>
      <c r="P84" s="4">
        <f t="shared" si="15"/>
        <v>26760.969999999998</v>
      </c>
      <c r="Q84" s="4">
        <f t="shared" si="17"/>
        <v>27700</v>
      </c>
      <c r="R84" s="4">
        <v>-51075.31</v>
      </c>
      <c r="S84" s="4">
        <v>-6443.02</v>
      </c>
      <c r="T84" s="4">
        <v>-12043</v>
      </c>
      <c r="U84" s="4">
        <v>-1180</v>
      </c>
      <c r="V84" s="4">
        <v>0</v>
      </c>
      <c r="W84" s="4">
        <v>0</v>
      </c>
      <c r="X84" s="4">
        <v>-7.37</v>
      </c>
      <c r="Y84" s="4">
        <v>-554</v>
      </c>
      <c r="Z84" s="4">
        <f t="shared" si="16"/>
        <v>-99.72</v>
      </c>
      <c r="AA84" s="4">
        <f t="shared" si="18"/>
        <v>-71402.42</v>
      </c>
      <c r="AB84" s="20">
        <f t="shared" si="19"/>
        <v>-277</v>
      </c>
      <c r="AC84" s="15">
        <f t="shared" si="20"/>
        <v>0</v>
      </c>
      <c r="AD84" s="15">
        <f t="shared" si="21"/>
        <v>-71679.42</v>
      </c>
    </row>
    <row r="85" spans="1:30" x14ac:dyDescent="0.45">
      <c r="A85" s="4">
        <f t="shared" si="22"/>
        <v>83</v>
      </c>
      <c r="B85" s="4" t="s">
        <v>24</v>
      </c>
      <c r="C85" s="4" t="s">
        <v>20</v>
      </c>
      <c r="D85" s="5">
        <v>45808</v>
      </c>
      <c r="E85" s="5">
        <v>45808</v>
      </c>
      <c r="F85" s="4" t="s">
        <v>21</v>
      </c>
      <c r="G85" s="4" t="s">
        <v>25</v>
      </c>
      <c r="H85" s="4" t="s">
        <v>27</v>
      </c>
      <c r="I85" s="5">
        <f t="shared" si="12"/>
        <v>45808</v>
      </c>
      <c r="J85" s="4">
        <v>0</v>
      </c>
      <c r="K85" s="19">
        <v>23.35</v>
      </c>
      <c r="L85" s="4">
        <f t="shared" si="13"/>
        <v>0</v>
      </c>
      <c r="M85" s="4">
        <f t="shared" si="13"/>
        <v>23350</v>
      </c>
      <c r="N85" s="16">
        <v>3.39E-2</v>
      </c>
      <c r="O85" s="8">
        <f t="shared" si="14"/>
        <v>0</v>
      </c>
      <c r="P85" s="4">
        <f t="shared" si="15"/>
        <v>22558.434999999998</v>
      </c>
      <c r="Q85" s="4">
        <f t="shared" si="17"/>
        <v>23350</v>
      </c>
      <c r="R85" s="4">
        <v>-47876.73</v>
      </c>
      <c r="S85" s="4">
        <v>-5431.21</v>
      </c>
      <c r="T85" s="4">
        <v>-10151.620000000001</v>
      </c>
      <c r="U85" s="4">
        <v>-1180</v>
      </c>
      <c r="V85" s="4">
        <v>0</v>
      </c>
      <c r="W85" s="4">
        <v>0</v>
      </c>
      <c r="X85" s="4">
        <v>-7</v>
      </c>
      <c r="Y85" s="4">
        <v>-467</v>
      </c>
      <c r="Z85" s="4">
        <f t="shared" si="16"/>
        <v>-84.06</v>
      </c>
      <c r="AA85" s="4">
        <f t="shared" si="18"/>
        <v>-65197.62</v>
      </c>
      <c r="AB85" s="20">
        <f t="shared" si="19"/>
        <v>-233.5</v>
      </c>
      <c r="AC85" s="15">
        <f t="shared" si="20"/>
        <v>0</v>
      </c>
      <c r="AD85" s="15">
        <f t="shared" si="21"/>
        <v>-65431.12</v>
      </c>
    </row>
    <row r="86" spans="1:30" x14ac:dyDescent="0.45">
      <c r="A86" s="4">
        <f t="shared" si="22"/>
        <v>84</v>
      </c>
      <c r="B86" s="4" t="s">
        <v>24</v>
      </c>
      <c r="C86" s="4" t="s">
        <v>20</v>
      </c>
      <c r="D86" s="5">
        <v>45809</v>
      </c>
      <c r="E86" s="5">
        <v>45809</v>
      </c>
      <c r="F86" s="4" t="s">
        <v>21</v>
      </c>
      <c r="G86" s="4" t="s">
        <v>25</v>
      </c>
      <c r="H86" s="4" t="s">
        <v>27</v>
      </c>
      <c r="I86" s="5">
        <f t="shared" si="12"/>
        <v>45809</v>
      </c>
      <c r="J86" s="4">
        <v>0</v>
      </c>
      <c r="K86" s="19">
        <v>25.1</v>
      </c>
      <c r="L86" s="4">
        <f t="shared" si="13"/>
        <v>0</v>
      </c>
      <c r="M86" s="4">
        <f t="shared" si="13"/>
        <v>25100</v>
      </c>
      <c r="N86" s="16">
        <v>3.39E-2</v>
      </c>
      <c r="O86" s="8">
        <f t="shared" si="14"/>
        <v>0</v>
      </c>
      <c r="P86" s="4">
        <f t="shared" si="15"/>
        <v>24249.11</v>
      </c>
      <c r="Q86" s="4">
        <f t="shared" si="17"/>
        <v>25100</v>
      </c>
      <c r="R86" s="4">
        <v>-53857.87</v>
      </c>
      <c r="S86" s="4">
        <v>-5838.26</v>
      </c>
      <c r="T86" s="4">
        <v>-10912.52</v>
      </c>
      <c r="U86" s="4">
        <v>-1180</v>
      </c>
      <c r="V86" s="4">
        <v>0</v>
      </c>
      <c r="W86" s="4">
        <v>0</v>
      </c>
      <c r="X86" s="4">
        <v>-7.67</v>
      </c>
      <c r="Y86" s="4">
        <v>-502</v>
      </c>
      <c r="Z86" s="4">
        <f t="shared" si="16"/>
        <v>-90.36</v>
      </c>
      <c r="AA86" s="4">
        <f t="shared" si="18"/>
        <v>-72388.680000000008</v>
      </c>
      <c r="AB86" s="20">
        <f t="shared" si="19"/>
        <v>-251</v>
      </c>
      <c r="AC86" s="15">
        <f t="shared" si="20"/>
        <v>0</v>
      </c>
      <c r="AD86" s="15">
        <f t="shared" si="21"/>
        <v>-72639.680000000008</v>
      </c>
    </row>
    <row r="87" spans="1:30" x14ac:dyDescent="0.45">
      <c r="A87" s="4">
        <f t="shared" si="22"/>
        <v>85</v>
      </c>
      <c r="B87" s="4" t="s">
        <v>24</v>
      </c>
      <c r="C87" s="4" t="s">
        <v>20</v>
      </c>
      <c r="D87" s="5">
        <v>45810</v>
      </c>
      <c r="E87" s="5">
        <v>45810</v>
      </c>
      <c r="F87" s="4" t="s">
        <v>21</v>
      </c>
      <c r="G87" s="4" t="s">
        <v>25</v>
      </c>
      <c r="H87" s="4" t="s">
        <v>27</v>
      </c>
      <c r="I87" s="5">
        <f t="shared" si="12"/>
        <v>45810</v>
      </c>
      <c r="J87" s="4">
        <v>0</v>
      </c>
      <c r="K87" s="19">
        <v>25.9</v>
      </c>
      <c r="L87" s="4">
        <f t="shared" si="13"/>
        <v>0</v>
      </c>
      <c r="M87" s="4">
        <f t="shared" si="13"/>
        <v>25900</v>
      </c>
      <c r="N87" s="16">
        <v>3.4799999999999998E-2</v>
      </c>
      <c r="O87" s="8">
        <f t="shared" si="14"/>
        <v>0</v>
      </c>
      <c r="P87" s="4">
        <f t="shared" si="15"/>
        <v>24998.68</v>
      </c>
      <c r="Q87" s="4">
        <f t="shared" si="17"/>
        <v>25900</v>
      </c>
      <c r="R87" s="4">
        <v>-76850.97</v>
      </c>
      <c r="S87" s="4">
        <v>-6024.34</v>
      </c>
      <c r="T87" s="4">
        <v>-11260.36</v>
      </c>
      <c r="U87" s="4">
        <v>-1180</v>
      </c>
      <c r="V87" s="4">
        <v>0</v>
      </c>
      <c r="W87" s="4">
        <v>0</v>
      </c>
      <c r="X87" s="4">
        <v>-7.22</v>
      </c>
      <c r="Y87" s="4">
        <v>-518</v>
      </c>
      <c r="Z87" s="4">
        <f t="shared" si="16"/>
        <v>-93.24</v>
      </c>
      <c r="AA87" s="4">
        <f t="shared" si="18"/>
        <v>-95934.13</v>
      </c>
      <c r="AB87" s="20">
        <f t="shared" si="19"/>
        <v>-259</v>
      </c>
      <c r="AC87" s="15">
        <f t="shared" si="20"/>
        <v>0</v>
      </c>
      <c r="AD87" s="15">
        <f t="shared" si="21"/>
        <v>-96193.13</v>
      </c>
    </row>
    <row r="88" spans="1:30" x14ac:dyDescent="0.45">
      <c r="A88" s="4">
        <f t="shared" si="22"/>
        <v>86</v>
      </c>
      <c r="B88" s="4" t="s">
        <v>24</v>
      </c>
      <c r="C88" s="4" t="s">
        <v>20</v>
      </c>
      <c r="D88" s="5">
        <v>45811</v>
      </c>
      <c r="E88" s="5">
        <v>45811</v>
      </c>
      <c r="F88" s="4" t="s">
        <v>21</v>
      </c>
      <c r="G88" s="4" t="s">
        <v>25</v>
      </c>
      <c r="H88" s="4" t="s">
        <v>27</v>
      </c>
      <c r="I88" s="5">
        <f t="shared" si="12"/>
        <v>45811</v>
      </c>
      <c r="J88" s="4">
        <v>0</v>
      </c>
      <c r="K88" s="19">
        <v>27.8675</v>
      </c>
      <c r="L88" s="4">
        <f t="shared" si="13"/>
        <v>0</v>
      </c>
      <c r="M88" s="4">
        <f t="shared" si="13"/>
        <v>27867.5</v>
      </c>
      <c r="N88" s="16">
        <v>3.4799999999999998E-2</v>
      </c>
      <c r="O88" s="8">
        <f t="shared" si="14"/>
        <v>0</v>
      </c>
      <c r="P88" s="4">
        <f t="shared" si="15"/>
        <v>26897.711000000003</v>
      </c>
      <c r="Q88" s="4">
        <f t="shared" si="17"/>
        <v>27867.5</v>
      </c>
      <c r="R88" s="4">
        <v>-93941.66</v>
      </c>
      <c r="S88" s="4">
        <v>-6481.98</v>
      </c>
      <c r="T88" s="4">
        <v>-12115.82</v>
      </c>
      <c r="U88" s="4">
        <v>-1180</v>
      </c>
      <c r="V88" s="4">
        <v>0</v>
      </c>
      <c r="W88" s="4">
        <v>0</v>
      </c>
      <c r="X88" s="4">
        <v>-7.23</v>
      </c>
      <c r="Y88" s="4">
        <v>-557.35</v>
      </c>
      <c r="Z88" s="4">
        <f t="shared" si="16"/>
        <v>-100.32299999999999</v>
      </c>
      <c r="AA88" s="4">
        <f t="shared" si="18"/>
        <v>-114384.363</v>
      </c>
      <c r="AB88" s="20">
        <f t="shared" si="19"/>
        <v>-278.67500000000001</v>
      </c>
      <c r="AC88" s="15">
        <f t="shared" si="20"/>
        <v>0</v>
      </c>
      <c r="AD88" s="15">
        <f t="shared" si="21"/>
        <v>-114663.038</v>
      </c>
    </row>
    <row r="89" spans="1:30" x14ac:dyDescent="0.45">
      <c r="A89" s="4">
        <f t="shared" si="22"/>
        <v>87</v>
      </c>
      <c r="B89" s="4" t="s">
        <v>24</v>
      </c>
      <c r="C89" s="4" t="s">
        <v>20</v>
      </c>
      <c r="D89" s="5">
        <v>45812</v>
      </c>
      <c r="E89" s="5">
        <v>45812</v>
      </c>
      <c r="F89" s="4" t="s">
        <v>21</v>
      </c>
      <c r="G89" s="4" t="s">
        <v>25</v>
      </c>
      <c r="H89" s="4" t="s">
        <v>27</v>
      </c>
      <c r="I89" s="5">
        <f t="shared" si="12"/>
        <v>45812</v>
      </c>
      <c r="J89" s="4">
        <v>0</v>
      </c>
      <c r="K89" s="19">
        <v>22.9</v>
      </c>
      <c r="L89" s="4">
        <f t="shared" si="13"/>
        <v>0</v>
      </c>
      <c r="M89" s="4">
        <f t="shared" si="13"/>
        <v>22900</v>
      </c>
      <c r="N89" s="16">
        <v>3.4799999999999998E-2</v>
      </c>
      <c r="O89" s="8">
        <f t="shared" si="14"/>
        <v>0</v>
      </c>
      <c r="P89" s="4">
        <f t="shared" si="15"/>
        <v>22103.08</v>
      </c>
      <c r="Q89" s="4">
        <f t="shared" si="17"/>
        <v>22900</v>
      </c>
      <c r="R89" s="4">
        <v>-74579.22</v>
      </c>
      <c r="S89" s="4">
        <v>-5326.54</v>
      </c>
      <c r="T89" s="4">
        <v>-9955.98</v>
      </c>
      <c r="U89" s="4">
        <v>-1180</v>
      </c>
      <c r="V89" s="4">
        <v>0</v>
      </c>
      <c r="W89" s="4">
        <v>0</v>
      </c>
      <c r="X89" s="4">
        <v>-7.6</v>
      </c>
      <c r="Y89" s="4">
        <v>-458</v>
      </c>
      <c r="Z89" s="4">
        <f t="shared" si="16"/>
        <v>-82.44</v>
      </c>
      <c r="AA89" s="4">
        <f t="shared" si="18"/>
        <v>-91589.78</v>
      </c>
      <c r="AB89" s="20">
        <f t="shared" si="19"/>
        <v>-229</v>
      </c>
      <c r="AC89" s="15">
        <f t="shared" si="20"/>
        <v>0</v>
      </c>
      <c r="AD89" s="15">
        <f t="shared" si="21"/>
        <v>-91818.78</v>
      </c>
    </row>
    <row r="90" spans="1:30" x14ac:dyDescent="0.45">
      <c r="A90" s="4">
        <f t="shared" si="22"/>
        <v>88</v>
      </c>
      <c r="B90" s="4" t="s">
        <v>24</v>
      </c>
      <c r="C90" s="4" t="s">
        <v>20</v>
      </c>
      <c r="D90" s="5">
        <v>45813</v>
      </c>
      <c r="E90" s="5">
        <v>45813</v>
      </c>
      <c r="F90" s="4" t="s">
        <v>21</v>
      </c>
      <c r="G90" s="4" t="s">
        <v>25</v>
      </c>
      <c r="H90" s="4" t="s">
        <v>27</v>
      </c>
      <c r="I90" s="5">
        <f t="shared" si="12"/>
        <v>45813</v>
      </c>
      <c r="J90" s="4">
        <v>0</v>
      </c>
      <c r="K90" s="19">
        <v>21.72</v>
      </c>
      <c r="L90" s="4">
        <f t="shared" si="13"/>
        <v>0</v>
      </c>
      <c r="M90" s="4">
        <f t="shared" si="13"/>
        <v>21720</v>
      </c>
      <c r="N90" s="16">
        <v>3.4799999999999998E-2</v>
      </c>
      <c r="O90" s="8">
        <f t="shared" si="14"/>
        <v>0</v>
      </c>
      <c r="P90" s="4">
        <f t="shared" si="15"/>
        <v>20964.144</v>
      </c>
      <c r="Q90" s="4">
        <f t="shared" si="17"/>
        <v>21720</v>
      </c>
      <c r="R90" s="4">
        <v>-80046.460000000006</v>
      </c>
      <c r="S90" s="4">
        <v>-5052.07</v>
      </c>
      <c r="T90" s="4">
        <v>-9443.01</v>
      </c>
      <c r="U90" s="4">
        <v>-1180</v>
      </c>
      <c r="V90" s="4">
        <v>0</v>
      </c>
      <c r="W90" s="4">
        <v>0</v>
      </c>
      <c r="X90" s="4">
        <v>-8.3800000000000008</v>
      </c>
      <c r="Y90" s="4">
        <v>-434.4</v>
      </c>
      <c r="Z90" s="4">
        <f t="shared" si="16"/>
        <v>-78.191999999999993</v>
      </c>
      <c r="AA90" s="4">
        <f t="shared" si="18"/>
        <v>-96242.511999999988</v>
      </c>
      <c r="AB90" s="20">
        <f t="shared" si="19"/>
        <v>-217.2</v>
      </c>
      <c r="AC90" s="15">
        <f t="shared" si="20"/>
        <v>0</v>
      </c>
      <c r="AD90" s="15">
        <f t="shared" si="21"/>
        <v>-96459.711999999985</v>
      </c>
    </row>
    <row r="91" spans="1:30" x14ac:dyDescent="0.45">
      <c r="A91" s="4">
        <f t="shared" si="22"/>
        <v>89</v>
      </c>
      <c r="B91" s="4" t="s">
        <v>24</v>
      </c>
      <c r="C91" s="4" t="s">
        <v>20</v>
      </c>
      <c r="D91" s="5">
        <v>45814</v>
      </c>
      <c r="E91" s="5">
        <v>45814</v>
      </c>
      <c r="F91" s="4" t="s">
        <v>21</v>
      </c>
      <c r="G91" s="4" t="s">
        <v>25</v>
      </c>
      <c r="H91" s="4" t="s">
        <v>27</v>
      </c>
      <c r="I91" s="5">
        <f t="shared" si="12"/>
        <v>45814</v>
      </c>
      <c r="J91" s="4">
        <v>0</v>
      </c>
      <c r="K91" s="19">
        <v>23.522500000000001</v>
      </c>
      <c r="L91" s="4">
        <f t="shared" si="13"/>
        <v>0</v>
      </c>
      <c r="M91" s="4">
        <f t="shared" si="13"/>
        <v>23522.5</v>
      </c>
      <c r="N91" s="16">
        <v>3.4799999999999998E-2</v>
      </c>
      <c r="O91" s="8">
        <f t="shared" si="14"/>
        <v>0</v>
      </c>
      <c r="P91" s="4">
        <f t="shared" si="15"/>
        <v>22703.917000000001</v>
      </c>
      <c r="Q91" s="4">
        <f t="shared" si="17"/>
        <v>23522.5</v>
      </c>
      <c r="R91" s="4">
        <v>-111325.78</v>
      </c>
      <c r="S91" s="4">
        <v>-5471.33</v>
      </c>
      <c r="T91" s="4">
        <v>-10226.69</v>
      </c>
      <c r="U91" s="4">
        <v>-1180</v>
      </c>
      <c r="V91" s="4">
        <v>0</v>
      </c>
      <c r="W91" s="4">
        <v>0</v>
      </c>
      <c r="X91" s="4">
        <v>-8.32</v>
      </c>
      <c r="Y91" s="4">
        <v>-470.45</v>
      </c>
      <c r="Z91" s="4">
        <f t="shared" si="16"/>
        <v>-84.680999999999997</v>
      </c>
      <c r="AA91" s="4">
        <f t="shared" si="18"/>
        <v>-128767.251</v>
      </c>
      <c r="AB91" s="20">
        <f t="shared" si="19"/>
        <v>-235.22500000000002</v>
      </c>
      <c r="AC91" s="15">
        <f t="shared" si="20"/>
        <v>0</v>
      </c>
      <c r="AD91" s="15">
        <f t="shared" si="21"/>
        <v>-129002.47600000001</v>
      </c>
    </row>
    <row r="92" spans="1:30" x14ac:dyDescent="0.45">
      <c r="A92" s="4">
        <f t="shared" si="22"/>
        <v>90</v>
      </c>
      <c r="B92" s="4" t="s">
        <v>24</v>
      </c>
      <c r="C92" s="4" t="s">
        <v>18</v>
      </c>
      <c r="D92" s="5">
        <v>45815</v>
      </c>
      <c r="E92" s="5">
        <v>45815</v>
      </c>
      <c r="F92" s="4" t="s">
        <v>21</v>
      </c>
      <c r="G92" s="4" t="s">
        <v>25</v>
      </c>
      <c r="H92" s="4" t="s">
        <v>27</v>
      </c>
      <c r="I92" s="5">
        <f t="shared" si="12"/>
        <v>45815</v>
      </c>
      <c r="J92" s="4">
        <v>0</v>
      </c>
      <c r="K92" s="19">
        <v>24.6</v>
      </c>
      <c r="L92" s="4">
        <f t="shared" si="13"/>
        <v>0</v>
      </c>
      <c r="M92" s="4">
        <f t="shared" si="13"/>
        <v>24600</v>
      </c>
      <c r="N92" s="16">
        <v>3.4799999999999998E-2</v>
      </c>
      <c r="O92" s="8">
        <f t="shared" si="14"/>
        <v>0</v>
      </c>
      <c r="P92" s="4">
        <f t="shared" si="15"/>
        <v>23743.920000000002</v>
      </c>
      <c r="Q92" s="4">
        <f t="shared" si="17"/>
        <v>24600</v>
      </c>
      <c r="R92" s="4">
        <v>-125597.16</v>
      </c>
      <c r="S92" s="4">
        <v>-5721.96</v>
      </c>
      <c r="T92" s="4">
        <v>-10695.2</v>
      </c>
      <c r="U92" s="4">
        <v>-1180</v>
      </c>
      <c r="V92" s="4">
        <v>0</v>
      </c>
      <c r="W92" s="4">
        <v>0</v>
      </c>
      <c r="X92" s="4">
        <v>-6.17</v>
      </c>
      <c r="Y92" s="4">
        <v>-492</v>
      </c>
      <c r="Z92" s="4">
        <f t="shared" si="16"/>
        <v>-88.56</v>
      </c>
      <c r="AA92" s="4">
        <f t="shared" si="18"/>
        <v>-143781.05000000002</v>
      </c>
      <c r="AB92" s="20">
        <f t="shared" si="19"/>
        <v>-246</v>
      </c>
      <c r="AC92" s="15">
        <f t="shared" si="20"/>
        <v>0</v>
      </c>
      <c r="AD92" s="15">
        <f t="shared" si="21"/>
        <v>-144027.05000000002</v>
      </c>
    </row>
    <row r="93" spans="1:30" x14ac:dyDescent="0.45">
      <c r="A93" s="4">
        <f t="shared" si="22"/>
        <v>91</v>
      </c>
      <c r="B93" s="4" t="s">
        <v>24</v>
      </c>
      <c r="C93" s="4" t="s">
        <v>20</v>
      </c>
      <c r="D93" s="5">
        <v>45815</v>
      </c>
      <c r="E93" s="5">
        <v>45815</v>
      </c>
      <c r="F93" s="4" t="s">
        <v>21</v>
      </c>
      <c r="G93" s="4" t="s">
        <v>25</v>
      </c>
      <c r="H93" s="4" t="s">
        <v>27</v>
      </c>
      <c r="I93" s="5">
        <f t="shared" si="12"/>
        <v>45815</v>
      </c>
      <c r="J93" s="4">
        <v>0</v>
      </c>
      <c r="K93" s="19">
        <v>4.0999999999999996</v>
      </c>
      <c r="L93" s="4">
        <f t="shared" si="13"/>
        <v>0</v>
      </c>
      <c r="M93" s="4">
        <f t="shared" si="13"/>
        <v>4100</v>
      </c>
      <c r="N93" s="16">
        <v>3.4799999999999998E-2</v>
      </c>
      <c r="O93" s="8">
        <f t="shared" si="14"/>
        <v>0</v>
      </c>
      <c r="P93" s="4">
        <f t="shared" si="15"/>
        <v>3957.32</v>
      </c>
      <c r="Q93" s="4">
        <f t="shared" si="17"/>
        <v>4100</v>
      </c>
      <c r="R93" s="4">
        <v>-13145.16</v>
      </c>
      <c r="S93" s="4">
        <v>-953.66</v>
      </c>
      <c r="T93" s="4">
        <v>-1782.58</v>
      </c>
      <c r="U93" s="4">
        <v>-1180</v>
      </c>
      <c r="V93" s="4">
        <v>0</v>
      </c>
      <c r="W93" s="4">
        <v>0</v>
      </c>
      <c r="X93" s="4">
        <v>-6.93</v>
      </c>
      <c r="Y93" s="4">
        <v>-82</v>
      </c>
      <c r="Z93" s="4">
        <f t="shared" si="16"/>
        <v>-14.76</v>
      </c>
      <c r="AA93" s="4">
        <f t="shared" si="18"/>
        <v>-17165.09</v>
      </c>
      <c r="AB93" s="20">
        <f t="shared" si="19"/>
        <v>-41</v>
      </c>
      <c r="AC93" s="15">
        <f t="shared" si="20"/>
        <v>0</v>
      </c>
      <c r="AD93" s="15">
        <f t="shared" si="21"/>
        <v>-17206.09</v>
      </c>
    </row>
    <row r="94" spans="1:30" x14ac:dyDescent="0.45">
      <c r="A94" s="4">
        <f t="shared" si="22"/>
        <v>92</v>
      </c>
      <c r="B94" s="4" t="s">
        <v>24</v>
      </c>
      <c r="C94" s="4" t="s">
        <v>18</v>
      </c>
      <c r="D94" s="5">
        <v>45816</v>
      </c>
      <c r="E94" s="5">
        <v>45816</v>
      </c>
      <c r="F94" s="4" t="s">
        <v>21</v>
      </c>
      <c r="G94" s="4" t="s">
        <v>25</v>
      </c>
      <c r="H94" s="4" t="s">
        <v>27</v>
      </c>
      <c r="I94" s="5">
        <f t="shared" si="12"/>
        <v>45816</v>
      </c>
      <c r="J94" s="4">
        <v>0</v>
      </c>
      <c r="K94" s="19">
        <v>26.8</v>
      </c>
      <c r="L94" s="4">
        <f t="shared" si="13"/>
        <v>0</v>
      </c>
      <c r="M94" s="4">
        <f t="shared" si="13"/>
        <v>26800</v>
      </c>
      <c r="N94" s="16">
        <v>3.4799999999999998E-2</v>
      </c>
      <c r="O94" s="8">
        <f t="shared" si="14"/>
        <v>0</v>
      </c>
      <c r="P94" s="4">
        <f t="shared" si="15"/>
        <v>25867.360000000001</v>
      </c>
      <c r="Q94" s="4">
        <f t="shared" si="17"/>
        <v>26800</v>
      </c>
      <c r="R94" s="4">
        <v>-116769.79</v>
      </c>
      <c r="S94" s="4">
        <v>-6233.68</v>
      </c>
      <c r="T94" s="4">
        <v>-11651.63</v>
      </c>
      <c r="U94" s="4">
        <v>-1180</v>
      </c>
      <c r="V94" s="4">
        <v>0</v>
      </c>
      <c r="W94" s="4">
        <v>0</v>
      </c>
      <c r="X94" s="4">
        <v>-5.69</v>
      </c>
      <c r="Y94" s="4">
        <v>-536</v>
      </c>
      <c r="Z94" s="4">
        <f t="shared" si="16"/>
        <v>-96.47999999999999</v>
      </c>
      <c r="AA94" s="4">
        <f t="shared" si="18"/>
        <v>-136473.27000000002</v>
      </c>
      <c r="AB94" s="20">
        <f t="shared" si="19"/>
        <v>-268</v>
      </c>
      <c r="AC94" s="15">
        <f t="shared" si="20"/>
        <v>0</v>
      </c>
      <c r="AD94" s="15">
        <f t="shared" si="21"/>
        <v>-136741.27000000002</v>
      </c>
    </row>
    <row r="95" spans="1:30" x14ac:dyDescent="0.45">
      <c r="A95" s="4">
        <f t="shared" si="22"/>
        <v>93</v>
      </c>
      <c r="B95" s="4" t="s">
        <v>24</v>
      </c>
      <c r="C95" s="4" t="s">
        <v>20</v>
      </c>
      <c r="D95" s="5">
        <v>45816</v>
      </c>
      <c r="E95" s="5">
        <v>45816</v>
      </c>
      <c r="F95" s="4" t="s">
        <v>21</v>
      </c>
      <c r="G95" s="4" t="s">
        <v>25</v>
      </c>
      <c r="H95" s="4" t="s">
        <v>27</v>
      </c>
      <c r="I95" s="5">
        <f t="shared" si="12"/>
        <v>45816</v>
      </c>
      <c r="J95" s="4">
        <v>0</v>
      </c>
      <c r="K95" s="19">
        <v>3.19</v>
      </c>
      <c r="L95" s="4">
        <f t="shared" si="13"/>
        <v>0</v>
      </c>
      <c r="M95" s="4">
        <f t="shared" si="13"/>
        <v>3190</v>
      </c>
      <c r="N95" s="16">
        <v>3.4799999999999998E-2</v>
      </c>
      <c r="O95" s="8">
        <f t="shared" si="14"/>
        <v>0</v>
      </c>
      <c r="P95" s="4">
        <f t="shared" si="15"/>
        <v>3078.9880000000003</v>
      </c>
      <c r="Q95" s="4">
        <f t="shared" si="17"/>
        <v>3190</v>
      </c>
      <c r="R95" s="4">
        <v>-8925.15</v>
      </c>
      <c r="S95" s="4">
        <v>-741.99</v>
      </c>
      <c r="T95" s="4">
        <v>-1386.9</v>
      </c>
      <c r="U95" s="4">
        <v>-1180</v>
      </c>
      <c r="V95" s="4">
        <v>0</v>
      </c>
      <c r="W95" s="4">
        <v>0</v>
      </c>
      <c r="X95" s="4">
        <v>-7.75</v>
      </c>
      <c r="Y95" s="4">
        <v>-63.8</v>
      </c>
      <c r="Z95" s="4">
        <f t="shared" si="16"/>
        <v>-11.483999999999998</v>
      </c>
      <c r="AA95" s="4">
        <f t="shared" si="18"/>
        <v>-12317.073999999999</v>
      </c>
      <c r="AB95" s="20">
        <f t="shared" si="19"/>
        <v>-31.9</v>
      </c>
      <c r="AC95" s="15">
        <f t="shared" si="20"/>
        <v>0</v>
      </c>
      <c r="AD95" s="15">
        <f t="shared" si="21"/>
        <v>-12348.973999999998</v>
      </c>
    </row>
    <row r="96" spans="1:30" x14ac:dyDescent="0.45">
      <c r="A96" s="4">
        <f t="shared" si="22"/>
        <v>94</v>
      </c>
      <c r="B96" s="4" t="s">
        <v>24</v>
      </c>
      <c r="C96" s="4" t="s">
        <v>18</v>
      </c>
      <c r="D96" s="5">
        <v>45817</v>
      </c>
      <c r="E96" s="5">
        <v>45817</v>
      </c>
      <c r="F96" s="4" t="s">
        <v>21</v>
      </c>
      <c r="G96" s="4" t="s">
        <v>25</v>
      </c>
      <c r="H96" s="4" t="s">
        <v>27</v>
      </c>
      <c r="I96" s="5">
        <f t="shared" si="12"/>
        <v>45817</v>
      </c>
      <c r="J96" s="4">
        <v>0</v>
      </c>
      <c r="K96" s="19">
        <v>29</v>
      </c>
      <c r="L96" s="4">
        <f t="shared" si="13"/>
        <v>0</v>
      </c>
      <c r="M96" s="4">
        <f t="shared" si="13"/>
        <v>29000</v>
      </c>
      <c r="N96" s="16">
        <v>3.3700000000000001E-2</v>
      </c>
      <c r="O96" s="8">
        <f t="shared" si="14"/>
        <v>0</v>
      </c>
      <c r="P96" s="4">
        <f t="shared" si="15"/>
        <v>28022.7</v>
      </c>
      <c r="Q96" s="4">
        <f t="shared" si="17"/>
        <v>29000</v>
      </c>
      <c r="R96" s="4">
        <v>-149696.59</v>
      </c>
      <c r="S96" s="4">
        <v>-6745.4</v>
      </c>
      <c r="T96" s="4">
        <v>-12608.01</v>
      </c>
      <c r="U96" s="4">
        <v>-1180</v>
      </c>
      <c r="V96" s="4">
        <v>0</v>
      </c>
      <c r="W96" s="4">
        <v>0</v>
      </c>
      <c r="X96" s="4">
        <v>-5.85</v>
      </c>
      <c r="Y96" s="4">
        <v>-580</v>
      </c>
      <c r="Z96" s="4">
        <f t="shared" si="16"/>
        <v>-104.39999999999999</v>
      </c>
      <c r="AA96" s="4">
        <f t="shared" si="18"/>
        <v>-170920.25</v>
      </c>
      <c r="AB96" s="20">
        <f t="shared" si="19"/>
        <v>-290</v>
      </c>
      <c r="AC96" s="15">
        <f t="shared" si="20"/>
        <v>0</v>
      </c>
      <c r="AD96" s="15">
        <f t="shared" si="21"/>
        <v>-171210.25</v>
      </c>
    </row>
    <row r="97" spans="1:30" x14ac:dyDescent="0.45">
      <c r="A97" s="4">
        <f t="shared" si="22"/>
        <v>95</v>
      </c>
      <c r="B97" s="4" t="s">
        <v>24</v>
      </c>
      <c r="C97" s="4" t="s">
        <v>20</v>
      </c>
      <c r="D97" s="5">
        <v>45817</v>
      </c>
      <c r="E97" s="5">
        <v>45817</v>
      </c>
      <c r="F97" s="4" t="s">
        <v>21</v>
      </c>
      <c r="G97" s="4" t="s">
        <v>25</v>
      </c>
      <c r="H97" s="4" t="s">
        <v>27</v>
      </c>
      <c r="I97" s="5">
        <f t="shared" si="12"/>
        <v>45817</v>
      </c>
      <c r="J97" s="4">
        <v>0</v>
      </c>
      <c r="K97" s="19">
        <v>4.3825000000000003</v>
      </c>
      <c r="L97" s="4">
        <f t="shared" si="13"/>
        <v>0</v>
      </c>
      <c r="M97" s="4">
        <f t="shared" si="13"/>
        <v>4382.5</v>
      </c>
      <c r="N97" s="16">
        <v>3.3700000000000001E-2</v>
      </c>
      <c r="O97" s="8">
        <f t="shared" si="14"/>
        <v>0</v>
      </c>
      <c r="P97" s="4">
        <f t="shared" si="15"/>
        <v>4234.8097500000003</v>
      </c>
      <c r="Q97" s="4">
        <f t="shared" si="17"/>
        <v>4382.5</v>
      </c>
      <c r="R97" s="4">
        <v>-20580.740000000002</v>
      </c>
      <c r="S97" s="4">
        <v>-1019.36</v>
      </c>
      <c r="T97" s="4">
        <v>-1905.29</v>
      </c>
      <c r="U97" s="4">
        <v>-1180</v>
      </c>
      <c r="V97" s="4">
        <v>0</v>
      </c>
      <c r="W97" s="4">
        <v>0</v>
      </c>
      <c r="X97" s="4">
        <v>-7.73</v>
      </c>
      <c r="Y97" s="4">
        <v>-87.65</v>
      </c>
      <c r="Z97" s="4">
        <f t="shared" si="16"/>
        <v>-15.777000000000001</v>
      </c>
      <c r="AA97" s="4">
        <f t="shared" si="18"/>
        <v>-24796.547000000002</v>
      </c>
      <c r="AB97" s="20">
        <f t="shared" si="19"/>
        <v>-43.825000000000003</v>
      </c>
      <c r="AC97" s="15">
        <f t="shared" si="20"/>
        <v>0</v>
      </c>
      <c r="AD97" s="15">
        <f t="shared" si="21"/>
        <v>-24840.372000000003</v>
      </c>
    </row>
    <row r="98" spans="1:30" x14ac:dyDescent="0.45">
      <c r="A98" s="4">
        <f t="shared" si="22"/>
        <v>96</v>
      </c>
      <c r="B98" s="4" t="s">
        <v>24</v>
      </c>
      <c r="C98" s="4" t="s">
        <v>18</v>
      </c>
      <c r="D98" s="5">
        <v>45818</v>
      </c>
      <c r="E98" s="5">
        <v>45818</v>
      </c>
      <c r="F98" s="4" t="s">
        <v>21</v>
      </c>
      <c r="G98" s="4" t="s">
        <v>25</v>
      </c>
      <c r="H98" s="4" t="s">
        <v>27</v>
      </c>
      <c r="I98" s="5">
        <f t="shared" si="12"/>
        <v>45818</v>
      </c>
      <c r="J98" s="4">
        <v>0</v>
      </c>
      <c r="K98" s="19">
        <v>2.5</v>
      </c>
      <c r="L98" s="4">
        <f t="shared" si="13"/>
        <v>0</v>
      </c>
      <c r="M98" s="4">
        <f t="shared" si="13"/>
        <v>2500</v>
      </c>
      <c r="N98" s="16">
        <v>3.3700000000000001E-2</v>
      </c>
      <c r="O98" s="8">
        <f t="shared" si="14"/>
        <v>0</v>
      </c>
      <c r="P98" s="4">
        <f t="shared" si="15"/>
        <v>2415.75</v>
      </c>
      <c r="Q98" s="4">
        <f t="shared" si="17"/>
        <v>2500</v>
      </c>
      <c r="R98" s="4">
        <v>-5067.2700000000004</v>
      </c>
      <c r="S98" s="4">
        <v>-581.5</v>
      </c>
      <c r="T98" s="4">
        <v>-1086.9100000000001</v>
      </c>
      <c r="U98" s="4">
        <v>-1180</v>
      </c>
      <c r="V98" s="4">
        <v>0</v>
      </c>
      <c r="W98" s="4">
        <v>0</v>
      </c>
      <c r="X98" s="4">
        <v>-5.95</v>
      </c>
      <c r="Y98" s="4">
        <v>-50</v>
      </c>
      <c r="Z98" s="4">
        <f t="shared" si="16"/>
        <v>-9</v>
      </c>
      <c r="AA98" s="4">
        <f t="shared" si="18"/>
        <v>-7980.63</v>
      </c>
      <c r="AB98" s="20">
        <f t="shared" si="19"/>
        <v>-25</v>
      </c>
      <c r="AC98" s="15">
        <f t="shared" si="20"/>
        <v>0</v>
      </c>
      <c r="AD98" s="15">
        <f t="shared" si="21"/>
        <v>-8005.63</v>
      </c>
    </row>
    <row r="99" spans="1:30" x14ac:dyDescent="0.45">
      <c r="A99" s="4">
        <f t="shared" si="22"/>
        <v>97</v>
      </c>
      <c r="B99" s="4" t="s">
        <v>24</v>
      </c>
      <c r="C99" s="4" t="s">
        <v>20</v>
      </c>
      <c r="D99" s="5">
        <v>45818</v>
      </c>
      <c r="E99" s="5">
        <v>45818</v>
      </c>
      <c r="F99" s="4" t="s">
        <v>21</v>
      </c>
      <c r="G99" s="4" t="s">
        <v>25</v>
      </c>
      <c r="H99" s="4" t="s">
        <v>27</v>
      </c>
      <c r="I99" s="5">
        <f t="shared" si="12"/>
        <v>45818</v>
      </c>
      <c r="J99" s="4">
        <v>0</v>
      </c>
      <c r="K99" s="19">
        <v>28.885000000000002</v>
      </c>
      <c r="L99" s="4">
        <f t="shared" ref="L99:M130" si="23">J99*1000</f>
        <v>0</v>
      </c>
      <c r="M99" s="4">
        <f t="shared" si="23"/>
        <v>28885</v>
      </c>
      <c r="N99" s="16">
        <v>3.3700000000000001E-2</v>
      </c>
      <c r="O99" s="8">
        <f t="shared" si="14"/>
        <v>0</v>
      </c>
      <c r="P99" s="4">
        <f t="shared" si="15"/>
        <v>27911.575500000003</v>
      </c>
      <c r="Q99" s="4">
        <f t="shared" si="17"/>
        <v>28885</v>
      </c>
      <c r="R99" s="4">
        <v>-128189.09</v>
      </c>
      <c r="S99" s="4">
        <v>-6718.65</v>
      </c>
      <c r="T99" s="4">
        <v>-12558.13</v>
      </c>
      <c r="U99" s="4">
        <v>-1180</v>
      </c>
      <c r="V99" s="4">
        <v>0</v>
      </c>
      <c r="W99" s="4">
        <v>0</v>
      </c>
      <c r="X99" s="4">
        <v>-7.6</v>
      </c>
      <c r="Y99" s="4">
        <v>-577.70000000000005</v>
      </c>
      <c r="Z99" s="4">
        <f t="shared" si="16"/>
        <v>-103.986</v>
      </c>
      <c r="AA99" s="4">
        <f t="shared" si="18"/>
        <v>-149335.15600000002</v>
      </c>
      <c r="AB99" s="20">
        <f t="shared" si="19"/>
        <v>-288.85000000000002</v>
      </c>
      <c r="AC99" s="15">
        <f t="shared" si="20"/>
        <v>0</v>
      </c>
      <c r="AD99" s="15">
        <f t="shared" si="21"/>
        <v>-149624.00600000002</v>
      </c>
    </row>
    <row r="100" spans="1:30" x14ac:dyDescent="0.45">
      <c r="A100" s="4">
        <f t="shared" si="22"/>
        <v>98</v>
      </c>
      <c r="B100" s="4" t="s">
        <v>24</v>
      </c>
      <c r="C100" s="4" t="s">
        <v>19</v>
      </c>
      <c r="D100" s="5">
        <v>45819</v>
      </c>
      <c r="E100" s="5">
        <v>45819</v>
      </c>
      <c r="F100" s="4" t="s">
        <v>21</v>
      </c>
      <c r="G100" s="4" t="s">
        <v>25</v>
      </c>
      <c r="H100" s="4" t="s">
        <v>27</v>
      </c>
      <c r="I100" s="5">
        <f t="shared" si="12"/>
        <v>45819</v>
      </c>
      <c r="J100" s="4">
        <v>0</v>
      </c>
      <c r="K100" s="19">
        <v>33.6</v>
      </c>
      <c r="L100" s="4">
        <f t="shared" si="23"/>
        <v>0</v>
      </c>
      <c r="M100" s="4">
        <f t="shared" si="23"/>
        <v>33600</v>
      </c>
      <c r="N100" s="16">
        <v>3.3700000000000001E-2</v>
      </c>
      <c r="O100" s="8">
        <f t="shared" si="14"/>
        <v>0</v>
      </c>
      <c r="P100" s="4">
        <f t="shared" si="15"/>
        <v>32467.68</v>
      </c>
      <c r="Q100" s="4">
        <f t="shared" si="17"/>
        <v>33600</v>
      </c>
      <c r="R100" s="4">
        <v>-182984.3</v>
      </c>
      <c r="S100" s="4">
        <v>-7815.36</v>
      </c>
      <c r="T100" s="4">
        <v>-14607.97</v>
      </c>
      <c r="U100" s="4">
        <v>-1180</v>
      </c>
      <c r="V100" s="4">
        <v>0</v>
      </c>
      <c r="W100" s="4">
        <v>0</v>
      </c>
      <c r="X100" s="4">
        <v>-5.66</v>
      </c>
      <c r="Y100" s="4">
        <v>-672</v>
      </c>
      <c r="Z100" s="4">
        <f t="shared" si="16"/>
        <v>-120.96</v>
      </c>
      <c r="AA100" s="4">
        <f t="shared" si="18"/>
        <v>-207386.24999999997</v>
      </c>
      <c r="AB100" s="20">
        <f t="shared" si="19"/>
        <v>-336</v>
      </c>
      <c r="AC100" s="15">
        <f t="shared" si="20"/>
        <v>0</v>
      </c>
      <c r="AD100" s="15">
        <f t="shared" si="21"/>
        <v>-207722.24999999997</v>
      </c>
    </row>
    <row r="101" spans="1:30" x14ac:dyDescent="0.45">
      <c r="A101" s="4">
        <f t="shared" si="22"/>
        <v>99</v>
      </c>
      <c r="B101" s="4" t="s">
        <v>24</v>
      </c>
      <c r="C101" s="4" t="s">
        <v>20</v>
      </c>
      <c r="D101" s="5">
        <v>45819</v>
      </c>
      <c r="E101" s="5">
        <v>45819</v>
      </c>
      <c r="F101" s="4" t="s">
        <v>21</v>
      </c>
      <c r="G101" s="4" t="s">
        <v>25</v>
      </c>
      <c r="H101" s="4" t="s">
        <v>27</v>
      </c>
      <c r="I101" s="5">
        <f t="shared" si="12"/>
        <v>45819</v>
      </c>
      <c r="J101" s="4">
        <v>0</v>
      </c>
      <c r="K101" s="19">
        <v>1.2725</v>
      </c>
      <c r="L101" s="4">
        <f t="shared" si="23"/>
        <v>0</v>
      </c>
      <c r="M101" s="4">
        <f t="shared" si="23"/>
        <v>1272.5</v>
      </c>
      <c r="N101" s="16">
        <v>3.3700000000000001E-2</v>
      </c>
      <c r="O101" s="8">
        <f t="shared" si="14"/>
        <v>0</v>
      </c>
      <c r="P101" s="4">
        <f t="shared" si="15"/>
        <v>1229.6167500000001</v>
      </c>
      <c r="Q101" s="4">
        <f t="shared" si="17"/>
        <v>1272.5</v>
      </c>
      <c r="R101" s="4">
        <v>-6016.3</v>
      </c>
      <c r="S101" s="4">
        <v>-295.98</v>
      </c>
      <c r="T101" s="4">
        <v>-553.23</v>
      </c>
      <c r="U101" s="4">
        <v>-1180</v>
      </c>
      <c r="V101" s="4">
        <v>0</v>
      </c>
      <c r="W101" s="4">
        <v>0</v>
      </c>
      <c r="X101" s="4">
        <v>-8.43</v>
      </c>
      <c r="Y101" s="4">
        <v>-25.45</v>
      </c>
      <c r="Z101" s="4">
        <f t="shared" si="16"/>
        <v>-4.5809999999999995</v>
      </c>
      <c r="AA101" s="4">
        <f t="shared" si="18"/>
        <v>-8083.9710000000005</v>
      </c>
      <c r="AB101" s="20">
        <f t="shared" si="19"/>
        <v>-12.725</v>
      </c>
      <c r="AC101" s="15">
        <f t="shared" si="20"/>
        <v>0</v>
      </c>
      <c r="AD101" s="15">
        <f t="shared" si="21"/>
        <v>-8096.6960000000008</v>
      </c>
    </row>
    <row r="102" spans="1:30" x14ac:dyDescent="0.45">
      <c r="A102" s="4">
        <f t="shared" si="22"/>
        <v>100</v>
      </c>
      <c r="B102" s="4" t="s">
        <v>24</v>
      </c>
      <c r="C102" s="4" t="s">
        <v>19</v>
      </c>
      <c r="D102" s="5">
        <v>45820</v>
      </c>
      <c r="E102" s="5">
        <v>45820</v>
      </c>
      <c r="F102" s="4" t="s">
        <v>21</v>
      </c>
      <c r="G102" s="4" t="s">
        <v>25</v>
      </c>
      <c r="H102" s="4" t="s">
        <v>27</v>
      </c>
      <c r="I102" s="5">
        <f t="shared" si="12"/>
        <v>45820</v>
      </c>
      <c r="J102" s="4">
        <v>0</v>
      </c>
      <c r="K102" s="19">
        <v>31.2</v>
      </c>
      <c r="L102" s="4">
        <f t="shared" si="23"/>
        <v>0</v>
      </c>
      <c r="M102" s="4">
        <f t="shared" si="23"/>
        <v>31200</v>
      </c>
      <c r="N102" s="16">
        <v>3.3700000000000001E-2</v>
      </c>
      <c r="O102" s="8">
        <f t="shared" si="14"/>
        <v>0</v>
      </c>
      <c r="P102" s="4">
        <f t="shared" si="15"/>
        <v>30148.560000000001</v>
      </c>
      <c r="Q102" s="4">
        <f t="shared" si="17"/>
        <v>31200</v>
      </c>
      <c r="R102" s="4">
        <v>-181884.87</v>
      </c>
      <c r="S102" s="4">
        <v>-7257.12</v>
      </c>
      <c r="T102" s="4">
        <v>-13564.63</v>
      </c>
      <c r="U102" s="4">
        <v>-1180</v>
      </c>
      <c r="V102" s="4">
        <v>0</v>
      </c>
      <c r="W102" s="4">
        <v>0</v>
      </c>
      <c r="X102" s="4">
        <v>-5.66</v>
      </c>
      <c r="Y102" s="4">
        <v>-624</v>
      </c>
      <c r="Z102" s="4">
        <f t="shared" si="16"/>
        <v>-112.32</v>
      </c>
      <c r="AA102" s="4">
        <f t="shared" si="18"/>
        <v>-204628.6</v>
      </c>
      <c r="AB102" s="20">
        <f t="shared" si="19"/>
        <v>-312</v>
      </c>
      <c r="AC102" s="15">
        <f t="shared" si="20"/>
        <v>0</v>
      </c>
      <c r="AD102" s="15">
        <f t="shared" si="21"/>
        <v>-204940.6</v>
      </c>
    </row>
    <row r="103" spans="1:30" x14ac:dyDescent="0.45">
      <c r="A103" s="4">
        <f t="shared" si="22"/>
        <v>101</v>
      </c>
      <c r="B103" s="4" t="s">
        <v>24</v>
      </c>
      <c r="C103" s="4" t="s">
        <v>20</v>
      </c>
      <c r="D103" s="5">
        <v>45820</v>
      </c>
      <c r="E103" s="5">
        <v>45820</v>
      </c>
      <c r="F103" s="4" t="s">
        <v>21</v>
      </c>
      <c r="G103" s="4" t="s">
        <v>25</v>
      </c>
      <c r="H103" s="4" t="s">
        <v>27</v>
      </c>
      <c r="I103" s="5">
        <f t="shared" si="12"/>
        <v>45820</v>
      </c>
      <c r="J103" s="4">
        <v>0</v>
      </c>
      <c r="K103" s="19">
        <v>1.3525</v>
      </c>
      <c r="L103" s="4">
        <f t="shared" si="23"/>
        <v>0</v>
      </c>
      <c r="M103" s="4">
        <f t="shared" si="23"/>
        <v>1352.5</v>
      </c>
      <c r="N103" s="16">
        <v>3.3700000000000001E-2</v>
      </c>
      <c r="O103" s="8">
        <f t="shared" si="14"/>
        <v>0</v>
      </c>
      <c r="P103" s="4">
        <f t="shared" si="15"/>
        <v>1306.92075</v>
      </c>
      <c r="Q103" s="4">
        <f t="shared" si="17"/>
        <v>1352.5</v>
      </c>
      <c r="R103" s="4">
        <v>-7105.07</v>
      </c>
      <c r="S103" s="4">
        <v>-314.60000000000002</v>
      </c>
      <c r="T103" s="4">
        <v>-587.98</v>
      </c>
      <c r="U103" s="4">
        <v>-1180</v>
      </c>
      <c r="V103" s="4">
        <v>0</v>
      </c>
      <c r="W103" s="4">
        <v>0</v>
      </c>
      <c r="X103" s="4">
        <v>-9.6300000000000008</v>
      </c>
      <c r="Y103" s="4">
        <v>-27.05</v>
      </c>
      <c r="Z103" s="4">
        <f t="shared" si="16"/>
        <v>-4.8689999999999998</v>
      </c>
      <c r="AA103" s="4">
        <f t="shared" si="18"/>
        <v>-9229.1989999999987</v>
      </c>
      <c r="AB103" s="20">
        <f t="shared" si="19"/>
        <v>-13.525</v>
      </c>
      <c r="AC103" s="15">
        <f t="shared" si="20"/>
        <v>0</v>
      </c>
      <c r="AD103" s="15">
        <f t="shared" si="21"/>
        <v>-9242.7239999999983</v>
      </c>
    </row>
    <row r="104" spans="1:30" x14ac:dyDescent="0.45">
      <c r="A104" s="4">
        <f t="shared" si="22"/>
        <v>102</v>
      </c>
      <c r="B104" s="4" t="s">
        <v>24</v>
      </c>
      <c r="C104" s="4" t="s">
        <v>19</v>
      </c>
      <c r="D104" s="5">
        <v>45821</v>
      </c>
      <c r="E104" s="5">
        <v>45821</v>
      </c>
      <c r="F104" s="4" t="s">
        <v>21</v>
      </c>
      <c r="G104" s="4" t="s">
        <v>25</v>
      </c>
      <c r="H104" s="4" t="s">
        <v>27</v>
      </c>
      <c r="I104" s="5">
        <f t="shared" si="12"/>
        <v>45821</v>
      </c>
      <c r="J104" s="4">
        <v>0</v>
      </c>
      <c r="K104" s="19">
        <v>34.5</v>
      </c>
      <c r="L104" s="4">
        <f t="shared" si="23"/>
        <v>0</v>
      </c>
      <c r="M104" s="4">
        <f t="shared" si="23"/>
        <v>34500</v>
      </c>
      <c r="N104" s="16">
        <v>3.3700000000000001E-2</v>
      </c>
      <c r="O104" s="8">
        <f t="shared" si="14"/>
        <v>0</v>
      </c>
      <c r="P104" s="4">
        <f t="shared" si="15"/>
        <v>33337.35</v>
      </c>
      <c r="Q104" s="4">
        <f t="shared" si="17"/>
        <v>34500</v>
      </c>
      <c r="R104" s="4">
        <v>-209524.21</v>
      </c>
      <c r="S104" s="4">
        <v>-8024.7</v>
      </c>
      <c r="T104" s="4">
        <v>-14999.28</v>
      </c>
      <c r="U104" s="4">
        <v>-1180</v>
      </c>
      <c r="V104" s="4">
        <v>0</v>
      </c>
      <c r="W104" s="4">
        <v>0</v>
      </c>
      <c r="X104" s="4">
        <v>-5.71</v>
      </c>
      <c r="Y104" s="4">
        <v>-690</v>
      </c>
      <c r="Z104" s="4">
        <f t="shared" si="16"/>
        <v>-124.19999999999999</v>
      </c>
      <c r="AA104" s="4">
        <f t="shared" si="18"/>
        <v>-234548.1</v>
      </c>
      <c r="AB104" s="20">
        <f t="shared" si="19"/>
        <v>-345</v>
      </c>
      <c r="AC104" s="15">
        <f t="shared" si="20"/>
        <v>0</v>
      </c>
      <c r="AD104" s="15">
        <f t="shared" si="21"/>
        <v>-234893.1</v>
      </c>
    </row>
    <row r="105" spans="1:30" x14ac:dyDescent="0.45">
      <c r="A105" s="4">
        <f t="shared" si="22"/>
        <v>103</v>
      </c>
      <c r="B105" s="4" t="s">
        <v>24</v>
      </c>
      <c r="C105" s="4" t="s">
        <v>18</v>
      </c>
      <c r="D105" s="5">
        <v>45822</v>
      </c>
      <c r="E105" s="5">
        <v>45822</v>
      </c>
      <c r="F105" s="4" t="s">
        <v>21</v>
      </c>
      <c r="G105" s="4" t="s">
        <v>26</v>
      </c>
      <c r="H105" s="4" t="s">
        <v>27</v>
      </c>
      <c r="I105" s="5">
        <f t="shared" si="12"/>
        <v>45822</v>
      </c>
      <c r="J105" s="4">
        <v>0</v>
      </c>
      <c r="K105" s="19">
        <v>0</v>
      </c>
      <c r="L105" s="4">
        <f t="shared" si="23"/>
        <v>0</v>
      </c>
      <c r="M105" s="4">
        <f t="shared" si="23"/>
        <v>0</v>
      </c>
      <c r="N105" s="16">
        <v>3.3700000000000001E-2</v>
      </c>
      <c r="O105" s="8">
        <f t="shared" si="14"/>
        <v>0</v>
      </c>
      <c r="P105" s="4">
        <f t="shared" si="15"/>
        <v>0</v>
      </c>
      <c r="Q105" s="4">
        <f t="shared" si="17"/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f t="shared" si="16"/>
        <v>0</v>
      </c>
      <c r="AA105" s="4">
        <f t="shared" si="18"/>
        <v>0</v>
      </c>
      <c r="AB105" s="20">
        <f t="shared" si="19"/>
        <v>0</v>
      </c>
      <c r="AC105" s="15">
        <f t="shared" si="20"/>
        <v>0</v>
      </c>
      <c r="AD105" s="15">
        <f t="shared" si="21"/>
        <v>0</v>
      </c>
    </row>
    <row r="106" spans="1:30" x14ac:dyDescent="0.45">
      <c r="A106" s="4">
        <f t="shared" si="22"/>
        <v>104</v>
      </c>
      <c r="B106" s="4" t="s">
        <v>24</v>
      </c>
      <c r="C106" s="4" t="s">
        <v>19</v>
      </c>
      <c r="D106" s="5">
        <v>45822</v>
      </c>
      <c r="E106" s="5">
        <v>45822</v>
      </c>
      <c r="F106" s="4" t="s">
        <v>21</v>
      </c>
      <c r="G106" s="4" t="s">
        <v>25</v>
      </c>
      <c r="H106" s="4" t="s">
        <v>27</v>
      </c>
      <c r="I106" s="5">
        <f t="shared" si="12"/>
        <v>45822</v>
      </c>
      <c r="J106" s="4">
        <v>0</v>
      </c>
      <c r="K106" s="19">
        <v>33.6</v>
      </c>
      <c r="L106" s="4">
        <f t="shared" si="23"/>
        <v>0</v>
      </c>
      <c r="M106" s="4">
        <f t="shared" si="23"/>
        <v>33600</v>
      </c>
      <c r="N106" s="17">
        <v>3.3700000000000001E-2</v>
      </c>
      <c r="O106" s="8">
        <f t="shared" si="14"/>
        <v>0</v>
      </c>
      <c r="P106" s="4">
        <f t="shared" si="15"/>
        <v>32467.68</v>
      </c>
      <c r="Q106" s="4">
        <f t="shared" si="17"/>
        <v>33600</v>
      </c>
      <c r="R106" s="4">
        <v>-219356.37</v>
      </c>
      <c r="S106" s="4">
        <v>-7815.36</v>
      </c>
      <c r="T106" s="4">
        <v>-14607.92</v>
      </c>
      <c r="U106" s="4">
        <v>-1180</v>
      </c>
      <c r="V106" s="4">
        <v>0</v>
      </c>
      <c r="W106" s="4">
        <v>0</v>
      </c>
      <c r="X106" s="4">
        <v>-5.68</v>
      </c>
      <c r="Y106" s="4">
        <v>-672</v>
      </c>
      <c r="Z106" s="4">
        <f t="shared" si="16"/>
        <v>-120.96</v>
      </c>
      <c r="AA106" s="4">
        <f t="shared" si="18"/>
        <v>-243758.28999999998</v>
      </c>
      <c r="AB106" s="20">
        <f t="shared" si="19"/>
        <v>-336</v>
      </c>
      <c r="AC106" s="15">
        <f t="shared" si="20"/>
        <v>0</v>
      </c>
      <c r="AD106" s="15">
        <f t="shared" si="21"/>
        <v>-244094.28999999998</v>
      </c>
    </row>
    <row r="107" spans="1:30" x14ac:dyDescent="0.45">
      <c r="A107" s="4">
        <f t="shared" si="22"/>
        <v>105</v>
      </c>
      <c r="B107" s="4" t="s">
        <v>24</v>
      </c>
      <c r="C107" s="4" t="s">
        <v>19</v>
      </c>
      <c r="D107" s="5">
        <v>45823</v>
      </c>
      <c r="E107" s="5">
        <v>45823</v>
      </c>
      <c r="F107" s="4" t="s">
        <v>21</v>
      </c>
      <c r="G107" s="4" t="s">
        <v>25</v>
      </c>
      <c r="H107" s="4" t="s">
        <v>27</v>
      </c>
      <c r="I107" s="5">
        <f t="shared" si="12"/>
        <v>45823</v>
      </c>
      <c r="J107" s="4">
        <v>0</v>
      </c>
      <c r="K107" s="19">
        <v>30.8</v>
      </c>
      <c r="L107" s="4">
        <f t="shared" si="23"/>
        <v>0</v>
      </c>
      <c r="M107" s="4">
        <f t="shared" si="23"/>
        <v>30800</v>
      </c>
      <c r="N107" s="17">
        <v>3.3700000000000001E-2</v>
      </c>
      <c r="O107" s="8">
        <f t="shared" si="14"/>
        <v>0</v>
      </c>
      <c r="P107" s="4">
        <f t="shared" si="15"/>
        <v>29762.04</v>
      </c>
      <c r="Q107" s="4">
        <f t="shared" si="17"/>
        <v>30800</v>
      </c>
      <c r="R107" s="4">
        <v>-166181.07999999999</v>
      </c>
      <c r="S107" s="4">
        <v>-7164.08</v>
      </c>
      <c r="T107" s="4">
        <v>-13390.88</v>
      </c>
      <c r="U107" s="4">
        <v>-1180</v>
      </c>
      <c r="V107" s="4">
        <v>0</v>
      </c>
      <c r="W107" s="4">
        <v>0</v>
      </c>
      <c r="X107" s="4">
        <v>-5.56</v>
      </c>
      <c r="Y107" s="4">
        <v>-616</v>
      </c>
      <c r="Z107" s="4">
        <f t="shared" si="16"/>
        <v>-110.88</v>
      </c>
      <c r="AA107" s="4">
        <f t="shared" si="18"/>
        <v>-188648.47999999998</v>
      </c>
      <c r="AB107" s="20">
        <f t="shared" si="19"/>
        <v>-308</v>
      </c>
      <c r="AC107" s="15">
        <f t="shared" si="20"/>
        <v>0</v>
      </c>
      <c r="AD107" s="15">
        <f t="shared" si="21"/>
        <v>-188956.47999999998</v>
      </c>
    </row>
    <row r="108" spans="1:30" x14ac:dyDescent="0.45">
      <c r="A108" s="4">
        <f t="shared" si="22"/>
        <v>106</v>
      </c>
      <c r="B108" s="4" t="s">
        <v>24</v>
      </c>
      <c r="C108" s="4" t="s">
        <v>19</v>
      </c>
      <c r="D108" s="5">
        <v>45824</v>
      </c>
      <c r="E108" s="5">
        <v>45824</v>
      </c>
      <c r="F108" s="4" t="s">
        <v>21</v>
      </c>
      <c r="G108" s="4" t="s">
        <v>25</v>
      </c>
      <c r="H108" s="4" t="s">
        <v>27</v>
      </c>
      <c r="I108" s="5">
        <f t="shared" si="12"/>
        <v>45824</v>
      </c>
      <c r="J108" s="4">
        <v>0</v>
      </c>
      <c r="K108" s="19">
        <v>34.4</v>
      </c>
      <c r="L108" s="4">
        <f t="shared" si="23"/>
        <v>0</v>
      </c>
      <c r="M108" s="4">
        <f t="shared" si="23"/>
        <v>34400</v>
      </c>
      <c r="N108" s="18">
        <v>3.2599999999999997E-2</v>
      </c>
      <c r="O108" s="8">
        <f t="shared" si="14"/>
        <v>0</v>
      </c>
      <c r="P108" s="4">
        <f t="shared" si="15"/>
        <v>33278.559999999998</v>
      </c>
      <c r="Q108" s="4">
        <f t="shared" si="17"/>
        <v>34400</v>
      </c>
      <c r="R108" s="4">
        <v>-185260.08</v>
      </c>
      <c r="S108" s="4">
        <v>-8001.44</v>
      </c>
      <c r="T108" s="4">
        <v>-14955.88</v>
      </c>
      <c r="U108" s="4">
        <v>-1180</v>
      </c>
      <c r="V108" s="4">
        <v>0</v>
      </c>
      <c r="W108" s="4">
        <v>0</v>
      </c>
      <c r="X108" s="4">
        <v>-5.81</v>
      </c>
      <c r="Y108" s="4">
        <v>-688</v>
      </c>
      <c r="Z108" s="4">
        <f t="shared" si="16"/>
        <v>-123.83999999999999</v>
      </c>
      <c r="AA108" s="4">
        <f t="shared" si="18"/>
        <v>-210215.05</v>
      </c>
      <c r="AB108" s="20">
        <f t="shared" si="19"/>
        <v>-344</v>
      </c>
      <c r="AC108" s="15">
        <f t="shared" si="20"/>
        <v>0</v>
      </c>
      <c r="AD108" s="15">
        <f t="shared" si="21"/>
        <v>-210559.05</v>
      </c>
    </row>
    <row r="109" spans="1:30" x14ac:dyDescent="0.45">
      <c r="A109" s="4">
        <f t="shared" si="22"/>
        <v>107</v>
      </c>
      <c r="B109" s="4" t="s">
        <v>24</v>
      </c>
      <c r="C109" s="4" t="s">
        <v>18</v>
      </c>
      <c r="D109" s="5">
        <v>45825</v>
      </c>
      <c r="E109" s="5">
        <v>45825</v>
      </c>
      <c r="F109" s="4" t="s">
        <v>21</v>
      </c>
      <c r="G109" s="4" t="s">
        <v>26</v>
      </c>
      <c r="H109" s="4" t="s">
        <v>27</v>
      </c>
      <c r="I109" s="5">
        <f t="shared" si="12"/>
        <v>45825</v>
      </c>
      <c r="J109" s="4">
        <v>0</v>
      </c>
      <c r="K109" s="19">
        <v>0</v>
      </c>
      <c r="L109" s="4">
        <f t="shared" si="23"/>
        <v>0</v>
      </c>
      <c r="M109" s="4">
        <f t="shared" si="23"/>
        <v>0</v>
      </c>
      <c r="N109" s="18">
        <v>3.2599999999999997E-2</v>
      </c>
      <c r="O109" s="8">
        <f t="shared" si="14"/>
        <v>0</v>
      </c>
      <c r="P109" s="4">
        <f t="shared" si="15"/>
        <v>0</v>
      </c>
      <c r="Q109" s="4">
        <f t="shared" si="17"/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f t="shared" si="16"/>
        <v>0</v>
      </c>
      <c r="AA109" s="4">
        <f t="shared" si="18"/>
        <v>0</v>
      </c>
      <c r="AB109" s="20">
        <f t="shared" si="19"/>
        <v>0</v>
      </c>
      <c r="AC109" s="15">
        <f t="shared" si="20"/>
        <v>0</v>
      </c>
      <c r="AD109" s="15">
        <f t="shared" si="21"/>
        <v>0</v>
      </c>
    </row>
    <row r="110" spans="1:30" x14ac:dyDescent="0.45">
      <c r="A110" s="4">
        <f t="shared" si="22"/>
        <v>108</v>
      </c>
      <c r="B110" s="4" t="s">
        <v>24</v>
      </c>
      <c r="C110" s="4" t="s">
        <v>19</v>
      </c>
      <c r="D110" s="5">
        <v>45825</v>
      </c>
      <c r="E110" s="5">
        <v>45825</v>
      </c>
      <c r="F110" s="4" t="s">
        <v>21</v>
      </c>
      <c r="G110" s="4" t="s">
        <v>25</v>
      </c>
      <c r="H110" s="4" t="s">
        <v>27</v>
      </c>
      <c r="I110" s="5">
        <f t="shared" si="12"/>
        <v>45825</v>
      </c>
      <c r="J110" s="4">
        <v>0</v>
      </c>
      <c r="K110" s="19">
        <v>29.7</v>
      </c>
      <c r="L110" s="4">
        <f t="shared" si="23"/>
        <v>0</v>
      </c>
      <c r="M110" s="4">
        <f t="shared" si="23"/>
        <v>29700</v>
      </c>
      <c r="N110" s="18">
        <v>3.2599999999999997E-2</v>
      </c>
      <c r="O110" s="8">
        <f t="shared" si="14"/>
        <v>0</v>
      </c>
      <c r="P110" s="4">
        <f t="shared" si="15"/>
        <v>28731.780000000002</v>
      </c>
      <c r="Q110" s="4">
        <f t="shared" si="17"/>
        <v>29700</v>
      </c>
      <c r="R110" s="4">
        <v>-148068.65</v>
      </c>
      <c r="S110" s="4">
        <v>-6908.22</v>
      </c>
      <c r="T110" s="4">
        <v>-12912.6</v>
      </c>
      <c r="U110" s="4">
        <v>-1180</v>
      </c>
      <c r="V110" s="4">
        <v>0</v>
      </c>
      <c r="W110" s="4">
        <v>0</v>
      </c>
      <c r="X110" s="4">
        <v>-6.17</v>
      </c>
      <c r="Y110" s="4">
        <v>-594</v>
      </c>
      <c r="Z110" s="4">
        <f t="shared" si="16"/>
        <v>-106.92</v>
      </c>
      <c r="AA110" s="4">
        <f t="shared" si="18"/>
        <v>-169776.56000000003</v>
      </c>
      <c r="AB110" s="20">
        <f t="shared" si="19"/>
        <v>-297</v>
      </c>
      <c r="AC110" s="15">
        <f t="shared" si="20"/>
        <v>0</v>
      </c>
      <c r="AD110" s="15">
        <f t="shared" si="21"/>
        <v>-170073.56000000003</v>
      </c>
    </row>
    <row r="111" spans="1:30" x14ac:dyDescent="0.45">
      <c r="A111" s="4">
        <f t="shared" si="22"/>
        <v>109</v>
      </c>
      <c r="B111" s="4" t="s">
        <v>24</v>
      </c>
      <c r="C111" s="4" t="s">
        <v>19</v>
      </c>
      <c r="D111" s="5">
        <v>45826</v>
      </c>
      <c r="E111" s="5">
        <v>45826</v>
      </c>
      <c r="F111" s="4" t="s">
        <v>21</v>
      </c>
      <c r="G111" s="4" t="s">
        <v>25</v>
      </c>
      <c r="H111" s="4" t="s">
        <v>27</v>
      </c>
      <c r="I111" s="5">
        <f t="shared" si="12"/>
        <v>45826</v>
      </c>
      <c r="J111" s="4">
        <v>0</v>
      </c>
      <c r="K111" s="19">
        <v>33.799999999999997</v>
      </c>
      <c r="L111" s="4">
        <f t="shared" si="23"/>
        <v>0</v>
      </c>
      <c r="M111" s="4">
        <f t="shared" si="23"/>
        <v>33800</v>
      </c>
      <c r="N111" s="18">
        <v>3.2599999999999997E-2</v>
      </c>
      <c r="O111" s="8">
        <f t="shared" si="14"/>
        <v>0</v>
      </c>
      <c r="P111" s="4">
        <f t="shared" si="15"/>
        <v>32698.120000000003</v>
      </c>
      <c r="Q111" s="4">
        <f t="shared" si="17"/>
        <v>33800</v>
      </c>
      <c r="R111" s="4">
        <v>-157340.07999999999</v>
      </c>
      <c r="S111" s="4">
        <v>-7861.88</v>
      </c>
      <c r="T111" s="4">
        <v>-14695.04</v>
      </c>
      <c r="U111" s="4">
        <v>-1180</v>
      </c>
      <c r="V111" s="4">
        <v>0</v>
      </c>
      <c r="W111" s="4">
        <v>0</v>
      </c>
      <c r="X111" s="4">
        <v>-6.01</v>
      </c>
      <c r="Y111" s="4">
        <v>-676</v>
      </c>
      <c r="Z111" s="4">
        <f t="shared" si="16"/>
        <v>-121.67999999999999</v>
      </c>
      <c r="AA111" s="4">
        <f t="shared" si="18"/>
        <v>-181880.69</v>
      </c>
      <c r="AB111" s="20">
        <f t="shared" si="19"/>
        <v>-338</v>
      </c>
      <c r="AC111" s="15">
        <f t="shared" si="20"/>
        <v>0</v>
      </c>
      <c r="AD111" s="15">
        <f t="shared" si="21"/>
        <v>-182218.69</v>
      </c>
    </row>
    <row r="112" spans="1:30" x14ac:dyDescent="0.45">
      <c r="A112" s="4">
        <f t="shared" si="22"/>
        <v>110</v>
      </c>
      <c r="B112" s="4" t="s">
        <v>24</v>
      </c>
      <c r="C112" s="4" t="s">
        <v>19</v>
      </c>
      <c r="D112" s="5">
        <v>45827</v>
      </c>
      <c r="E112" s="5">
        <v>45827</v>
      </c>
      <c r="F112" s="4" t="s">
        <v>21</v>
      </c>
      <c r="G112" s="4" t="s">
        <v>25</v>
      </c>
      <c r="H112" s="4" t="s">
        <v>27</v>
      </c>
      <c r="I112" s="5">
        <f t="shared" si="12"/>
        <v>45827</v>
      </c>
      <c r="J112" s="4">
        <v>0</v>
      </c>
      <c r="K112" s="19">
        <v>32.799999999999997</v>
      </c>
      <c r="L112" s="4">
        <f t="shared" si="23"/>
        <v>0</v>
      </c>
      <c r="M112" s="4">
        <f t="shared" si="23"/>
        <v>32800</v>
      </c>
      <c r="N112" s="18">
        <v>3.2599999999999997E-2</v>
      </c>
      <c r="O112" s="8">
        <f t="shared" si="14"/>
        <v>0</v>
      </c>
      <c r="P112" s="4">
        <f t="shared" si="15"/>
        <v>31730.720000000001</v>
      </c>
      <c r="Q112" s="4">
        <f t="shared" si="17"/>
        <v>32800</v>
      </c>
      <c r="R112" s="4">
        <v>-97192.2</v>
      </c>
      <c r="S112" s="4">
        <v>-7629.28</v>
      </c>
      <c r="T112" s="4">
        <v>-14260.24</v>
      </c>
      <c r="U112" s="4">
        <v>-1180</v>
      </c>
      <c r="V112" s="4">
        <v>0</v>
      </c>
      <c r="W112" s="4">
        <v>0</v>
      </c>
      <c r="X112" s="4">
        <v>-6.25</v>
      </c>
      <c r="Y112" s="4">
        <v>-656</v>
      </c>
      <c r="Z112" s="4">
        <f t="shared" si="16"/>
        <v>-118.08</v>
      </c>
      <c r="AA112" s="4">
        <f t="shared" si="18"/>
        <v>-121042.05</v>
      </c>
      <c r="AB112" s="20">
        <f t="shared" si="19"/>
        <v>-328</v>
      </c>
      <c r="AC112" s="15">
        <f t="shared" si="20"/>
        <v>0</v>
      </c>
      <c r="AD112" s="15">
        <f t="shared" si="21"/>
        <v>-121370.05</v>
      </c>
    </row>
    <row r="113" spans="1:30" x14ac:dyDescent="0.45">
      <c r="A113" s="4">
        <f t="shared" si="22"/>
        <v>111</v>
      </c>
      <c r="B113" s="4" t="s">
        <v>24</v>
      </c>
      <c r="C113" s="4" t="s">
        <v>18</v>
      </c>
      <c r="D113" s="5">
        <v>45828</v>
      </c>
      <c r="E113" s="5">
        <v>45828</v>
      </c>
      <c r="F113" s="4" t="s">
        <v>21</v>
      </c>
      <c r="G113" s="4" t="s">
        <v>25</v>
      </c>
      <c r="H113" s="4" t="s">
        <v>27</v>
      </c>
      <c r="I113" s="5">
        <f t="shared" si="12"/>
        <v>45828</v>
      </c>
      <c r="J113" s="4">
        <v>0</v>
      </c>
      <c r="K113" s="19">
        <v>35.200000000000003</v>
      </c>
      <c r="L113" s="4">
        <f t="shared" si="23"/>
        <v>0</v>
      </c>
      <c r="M113" s="4">
        <f t="shared" si="23"/>
        <v>35200</v>
      </c>
      <c r="N113" s="18">
        <v>3.2599999999999997E-2</v>
      </c>
      <c r="O113" s="8">
        <f t="shared" si="14"/>
        <v>0</v>
      </c>
      <c r="P113" s="4">
        <f t="shared" si="15"/>
        <v>34052.480000000003</v>
      </c>
      <c r="Q113" s="4">
        <f t="shared" si="17"/>
        <v>35200</v>
      </c>
      <c r="R113" s="4">
        <v>-93060.84</v>
      </c>
      <c r="S113" s="4">
        <v>-8187.52</v>
      </c>
      <c r="T113" s="4">
        <v>-15303.76</v>
      </c>
      <c r="U113" s="4">
        <v>-1180</v>
      </c>
      <c r="V113" s="4">
        <v>0</v>
      </c>
      <c r="W113" s="4">
        <v>0</v>
      </c>
      <c r="X113" s="4">
        <v>-6.11</v>
      </c>
      <c r="Y113" s="4">
        <v>-704</v>
      </c>
      <c r="Z113" s="4">
        <f t="shared" si="16"/>
        <v>-126.72</v>
      </c>
      <c r="AA113" s="4">
        <f t="shared" si="18"/>
        <v>-118568.95</v>
      </c>
      <c r="AB113" s="20">
        <f t="shared" si="19"/>
        <v>-352</v>
      </c>
      <c r="AC113" s="15">
        <f t="shared" si="20"/>
        <v>0</v>
      </c>
      <c r="AD113" s="15">
        <f t="shared" si="21"/>
        <v>-118920.95</v>
      </c>
    </row>
    <row r="114" spans="1:30" x14ac:dyDescent="0.45">
      <c r="A114" s="4">
        <f t="shared" si="22"/>
        <v>112</v>
      </c>
      <c r="B114" s="4" t="s">
        <v>24</v>
      </c>
      <c r="C114" s="4" t="s">
        <v>18</v>
      </c>
      <c r="D114" s="5">
        <v>45829</v>
      </c>
      <c r="E114" s="5">
        <v>45829</v>
      </c>
      <c r="F114" s="4" t="s">
        <v>21</v>
      </c>
      <c r="G114" s="4" t="s">
        <v>25</v>
      </c>
      <c r="H114" s="4" t="s">
        <v>27</v>
      </c>
      <c r="I114" s="5">
        <f t="shared" si="12"/>
        <v>45829</v>
      </c>
      <c r="J114" s="4">
        <v>0</v>
      </c>
      <c r="K114" s="19">
        <v>30.8</v>
      </c>
      <c r="L114" s="4">
        <f t="shared" si="23"/>
        <v>0</v>
      </c>
      <c r="M114" s="4">
        <f t="shared" si="23"/>
        <v>30800</v>
      </c>
      <c r="N114" s="18">
        <v>3.2599999999999997E-2</v>
      </c>
      <c r="O114" s="8">
        <f t="shared" si="14"/>
        <v>0</v>
      </c>
      <c r="P114" s="4">
        <f t="shared" si="15"/>
        <v>29795.920000000002</v>
      </c>
      <c r="Q114" s="4">
        <f t="shared" si="17"/>
        <v>30800</v>
      </c>
      <c r="R114" s="4">
        <v>-100181.67</v>
      </c>
      <c r="S114" s="4">
        <v>-7164.08</v>
      </c>
      <c r="T114" s="4">
        <v>-13390.88</v>
      </c>
      <c r="U114" s="4">
        <v>-1180</v>
      </c>
      <c r="V114" s="4">
        <v>0</v>
      </c>
      <c r="W114" s="4">
        <v>0</v>
      </c>
      <c r="X114" s="4">
        <v>-6.13</v>
      </c>
      <c r="Y114" s="4">
        <v>-616</v>
      </c>
      <c r="Z114" s="4">
        <f t="shared" si="16"/>
        <v>-110.88</v>
      </c>
      <c r="AA114" s="4">
        <f t="shared" si="18"/>
        <v>-122649.64000000001</v>
      </c>
      <c r="AB114" s="20">
        <f t="shared" si="19"/>
        <v>-308</v>
      </c>
      <c r="AC114" s="15">
        <f t="shared" si="20"/>
        <v>0</v>
      </c>
      <c r="AD114" s="15">
        <f t="shared" si="21"/>
        <v>-122957.64000000001</v>
      </c>
    </row>
    <row r="115" spans="1:30" x14ac:dyDescent="0.45">
      <c r="A115" s="4">
        <f t="shared" si="22"/>
        <v>113</v>
      </c>
      <c r="B115" s="4" t="s">
        <v>24</v>
      </c>
      <c r="C115" s="4" t="s">
        <v>18</v>
      </c>
      <c r="D115" s="5">
        <v>45830</v>
      </c>
      <c r="E115" s="5">
        <v>45830</v>
      </c>
      <c r="F115" s="4" t="s">
        <v>21</v>
      </c>
      <c r="G115" s="4" t="s">
        <v>25</v>
      </c>
      <c r="H115" s="4" t="s">
        <v>27</v>
      </c>
      <c r="I115" s="5">
        <f t="shared" si="12"/>
        <v>45830</v>
      </c>
      <c r="J115" s="4">
        <v>0</v>
      </c>
      <c r="K115" s="19">
        <v>28.4</v>
      </c>
      <c r="L115" s="4">
        <f t="shared" si="23"/>
        <v>0</v>
      </c>
      <c r="M115" s="4">
        <f t="shared" si="23"/>
        <v>28400</v>
      </c>
      <c r="N115" s="18">
        <v>3.2599999999999997E-2</v>
      </c>
      <c r="O115" s="8">
        <f t="shared" si="14"/>
        <v>0</v>
      </c>
      <c r="P115" s="4">
        <f t="shared" si="15"/>
        <v>27474.16</v>
      </c>
      <c r="Q115" s="4">
        <f t="shared" si="17"/>
        <v>28400</v>
      </c>
      <c r="R115" s="4">
        <v>-62998.82</v>
      </c>
      <c r="S115" s="4">
        <v>-6605.84</v>
      </c>
      <c r="T115" s="4">
        <v>-12347.36</v>
      </c>
      <c r="U115" s="4">
        <v>-1180</v>
      </c>
      <c r="V115" s="4">
        <v>0</v>
      </c>
      <c r="W115" s="4">
        <v>0</v>
      </c>
      <c r="X115" s="4">
        <v>-6</v>
      </c>
      <c r="Y115" s="4">
        <v>-568</v>
      </c>
      <c r="Z115" s="4">
        <f t="shared" si="16"/>
        <v>-102.24</v>
      </c>
      <c r="AA115" s="4">
        <f t="shared" si="18"/>
        <v>-83808.260000000009</v>
      </c>
      <c r="AB115" s="20">
        <f t="shared" si="19"/>
        <v>-284</v>
      </c>
      <c r="AC115" s="15">
        <f t="shared" si="20"/>
        <v>0</v>
      </c>
      <c r="AD115" s="15">
        <f t="shared" si="21"/>
        <v>-84092.260000000009</v>
      </c>
    </row>
    <row r="116" spans="1:30" x14ac:dyDescent="0.45">
      <c r="A116" s="4">
        <f t="shared" si="22"/>
        <v>114</v>
      </c>
      <c r="B116" s="4" t="s">
        <v>24</v>
      </c>
      <c r="C116" s="4" t="s">
        <v>18</v>
      </c>
      <c r="D116" s="5">
        <v>45831</v>
      </c>
      <c r="E116" s="5">
        <v>45831</v>
      </c>
      <c r="F116" s="4" t="s">
        <v>21</v>
      </c>
      <c r="G116" s="4" t="s">
        <v>25</v>
      </c>
      <c r="H116" s="4" t="s">
        <v>27</v>
      </c>
      <c r="I116" s="5">
        <f t="shared" si="12"/>
        <v>45831</v>
      </c>
      <c r="J116" s="4">
        <v>0</v>
      </c>
      <c r="K116" s="19">
        <v>30.8</v>
      </c>
      <c r="L116" s="4">
        <f t="shared" si="23"/>
        <v>0</v>
      </c>
      <c r="M116" s="4">
        <f t="shared" si="23"/>
        <v>30800</v>
      </c>
      <c r="N116" s="18">
        <v>3.3599999999999998E-2</v>
      </c>
      <c r="O116" s="8">
        <f t="shared" si="14"/>
        <v>0</v>
      </c>
      <c r="P116" s="4">
        <f t="shared" si="15"/>
        <v>29765.120000000003</v>
      </c>
      <c r="Q116" s="4">
        <f t="shared" si="17"/>
        <v>30800</v>
      </c>
      <c r="R116" s="4">
        <v>-104658.44</v>
      </c>
      <c r="S116" s="4">
        <v>-7164.08</v>
      </c>
      <c r="T116" s="4">
        <v>-13390.88</v>
      </c>
      <c r="U116" s="4">
        <v>-1180</v>
      </c>
      <c r="V116" s="4">
        <v>0</v>
      </c>
      <c r="W116" s="4">
        <v>0</v>
      </c>
      <c r="X116" s="4">
        <v>-6.04</v>
      </c>
      <c r="Y116" s="4">
        <v>-616</v>
      </c>
      <c r="Z116" s="4">
        <f t="shared" si="16"/>
        <v>-110.88</v>
      </c>
      <c r="AA116" s="4">
        <f t="shared" si="18"/>
        <v>-127126.32</v>
      </c>
      <c r="AB116" s="20">
        <f t="shared" si="19"/>
        <v>-308</v>
      </c>
      <c r="AC116" s="15">
        <f t="shared" si="20"/>
        <v>0</v>
      </c>
      <c r="AD116" s="15">
        <f t="shared" si="21"/>
        <v>-127434.32</v>
      </c>
    </row>
    <row r="117" spans="1:30" x14ac:dyDescent="0.45">
      <c r="A117" s="4">
        <f t="shared" si="22"/>
        <v>115</v>
      </c>
      <c r="B117" s="4" t="s">
        <v>24</v>
      </c>
      <c r="C117" s="4" t="s">
        <v>18</v>
      </c>
      <c r="D117" s="5">
        <v>45832</v>
      </c>
      <c r="E117" s="5">
        <v>45832</v>
      </c>
      <c r="F117" s="4" t="s">
        <v>21</v>
      </c>
      <c r="G117" s="4" t="s">
        <v>25</v>
      </c>
      <c r="H117" s="4" t="s">
        <v>27</v>
      </c>
      <c r="I117" s="5">
        <f t="shared" si="12"/>
        <v>45832</v>
      </c>
      <c r="J117" s="4">
        <v>0</v>
      </c>
      <c r="K117" s="19">
        <v>30.6</v>
      </c>
      <c r="L117" s="4">
        <f t="shared" si="23"/>
        <v>0</v>
      </c>
      <c r="M117" s="4">
        <f t="shared" si="23"/>
        <v>30600</v>
      </c>
      <c r="N117" s="18">
        <v>3.3599999999999998E-2</v>
      </c>
      <c r="O117" s="8">
        <f t="shared" si="14"/>
        <v>0</v>
      </c>
      <c r="P117" s="4">
        <f t="shared" si="15"/>
        <v>29571.84</v>
      </c>
      <c r="Q117" s="4">
        <f t="shared" si="17"/>
        <v>30600</v>
      </c>
      <c r="R117" s="4">
        <v>-103346.44</v>
      </c>
      <c r="S117" s="4">
        <v>-7117.56</v>
      </c>
      <c r="T117" s="4">
        <v>-13303.92</v>
      </c>
      <c r="U117" s="4">
        <v>-1180</v>
      </c>
      <c r="V117" s="4">
        <v>0</v>
      </c>
      <c r="W117" s="4">
        <v>0</v>
      </c>
      <c r="X117" s="4">
        <v>-5.98</v>
      </c>
      <c r="Y117" s="4">
        <v>-612</v>
      </c>
      <c r="Z117" s="4">
        <f t="shared" si="16"/>
        <v>-110.16</v>
      </c>
      <c r="AA117" s="4">
        <f t="shared" si="18"/>
        <v>-125676.06</v>
      </c>
      <c r="AB117" s="20">
        <f t="shared" si="19"/>
        <v>-306</v>
      </c>
      <c r="AC117" s="15">
        <f t="shared" si="20"/>
        <v>0</v>
      </c>
      <c r="AD117" s="15">
        <f t="shared" si="21"/>
        <v>-125982.06</v>
      </c>
    </row>
    <row r="118" spans="1:30" x14ac:dyDescent="0.45">
      <c r="A118" s="4">
        <f t="shared" si="22"/>
        <v>116</v>
      </c>
      <c r="B118" s="4" t="s">
        <v>24</v>
      </c>
      <c r="C118" s="4" t="s">
        <v>18</v>
      </c>
      <c r="D118" s="5">
        <v>45833</v>
      </c>
      <c r="E118" s="5">
        <v>45833</v>
      </c>
      <c r="F118" s="4" t="s">
        <v>21</v>
      </c>
      <c r="G118" s="4" t="s">
        <v>25</v>
      </c>
      <c r="H118" s="4" t="s">
        <v>27</v>
      </c>
      <c r="I118" s="5">
        <f t="shared" si="12"/>
        <v>45833</v>
      </c>
      <c r="J118" s="4">
        <v>0</v>
      </c>
      <c r="K118" s="19">
        <v>32.1</v>
      </c>
      <c r="L118" s="4">
        <f t="shared" si="23"/>
        <v>0</v>
      </c>
      <c r="M118" s="4">
        <f t="shared" si="23"/>
        <v>32100</v>
      </c>
      <c r="N118" s="18">
        <v>3.3599999999999998E-2</v>
      </c>
      <c r="O118" s="8">
        <f t="shared" si="14"/>
        <v>0</v>
      </c>
      <c r="P118" s="4">
        <f t="shared" si="15"/>
        <v>31021.440000000002</v>
      </c>
      <c r="Q118" s="4">
        <f t="shared" si="17"/>
        <v>32100</v>
      </c>
      <c r="R118" s="4">
        <v>-117904.64</v>
      </c>
      <c r="S118" s="4">
        <v>-7466.46</v>
      </c>
      <c r="T118" s="4">
        <v>-13956.12</v>
      </c>
      <c r="U118" s="4">
        <v>-1180</v>
      </c>
      <c r="V118" s="4">
        <v>0</v>
      </c>
      <c r="W118" s="4">
        <v>0</v>
      </c>
      <c r="X118" s="4">
        <v>-6.13</v>
      </c>
      <c r="Y118" s="4">
        <v>-642</v>
      </c>
      <c r="Z118" s="4">
        <f t="shared" si="16"/>
        <v>-115.56</v>
      </c>
      <c r="AA118" s="4">
        <f t="shared" si="18"/>
        <v>-141270.91</v>
      </c>
      <c r="AB118" s="20">
        <f t="shared" si="19"/>
        <v>-321</v>
      </c>
      <c r="AC118" s="15">
        <f t="shared" si="20"/>
        <v>0</v>
      </c>
      <c r="AD118" s="15">
        <f t="shared" si="21"/>
        <v>-141591.91</v>
      </c>
    </row>
    <row r="119" spans="1:30" x14ac:dyDescent="0.45">
      <c r="A119" s="4">
        <f t="shared" si="22"/>
        <v>117</v>
      </c>
      <c r="B119" s="4" t="s">
        <v>24</v>
      </c>
      <c r="C119" s="4" t="s">
        <v>18</v>
      </c>
      <c r="D119" s="5">
        <v>45834</v>
      </c>
      <c r="E119" s="5">
        <v>45834</v>
      </c>
      <c r="F119" s="4" t="s">
        <v>21</v>
      </c>
      <c r="G119" s="4" t="s">
        <v>25</v>
      </c>
      <c r="H119" s="4" t="s">
        <v>27</v>
      </c>
      <c r="I119" s="5">
        <f t="shared" si="12"/>
        <v>45834</v>
      </c>
      <c r="J119" s="4">
        <v>0</v>
      </c>
      <c r="K119" s="19">
        <v>33.5</v>
      </c>
      <c r="L119" s="4">
        <f t="shared" si="23"/>
        <v>0</v>
      </c>
      <c r="M119" s="4">
        <f t="shared" si="23"/>
        <v>33500</v>
      </c>
      <c r="N119" s="18">
        <v>3.3599999999999998E-2</v>
      </c>
      <c r="O119" s="8">
        <f t="shared" si="14"/>
        <v>0</v>
      </c>
      <c r="P119" s="4">
        <f t="shared" si="15"/>
        <v>32374.400000000001</v>
      </c>
      <c r="Q119" s="4">
        <f t="shared" si="17"/>
        <v>33500</v>
      </c>
      <c r="R119" s="4">
        <v>-131170.73000000001</v>
      </c>
      <c r="S119" s="4">
        <v>-7792.1</v>
      </c>
      <c r="T119" s="4">
        <v>-14564.84</v>
      </c>
      <c r="U119" s="4">
        <v>-1180</v>
      </c>
      <c r="V119" s="4">
        <v>0</v>
      </c>
      <c r="W119" s="4">
        <v>0</v>
      </c>
      <c r="X119" s="4">
        <v>-6.08</v>
      </c>
      <c r="Y119" s="4">
        <v>-670</v>
      </c>
      <c r="Z119" s="4">
        <f t="shared" si="16"/>
        <v>-120.6</v>
      </c>
      <c r="AA119" s="4">
        <f t="shared" si="18"/>
        <v>-155504.35</v>
      </c>
      <c r="AB119" s="20">
        <f t="shared" si="19"/>
        <v>-335</v>
      </c>
      <c r="AC119" s="15">
        <f t="shared" si="20"/>
        <v>0</v>
      </c>
      <c r="AD119" s="15">
        <f t="shared" si="21"/>
        <v>-155839.35</v>
      </c>
    </row>
    <row r="120" spans="1:30" x14ac:dyDescent="0.45">
      <c r="A120" s="4">
        <f t="shared" si="22"/>
        <v>118</v>
      </c>
      <c r="B120" s="4" t="s">
        <v>24</v>
      </c>
      <c r="C120" s="4" t="s">
        <v>18</v>
      </c>
      <c r="D120" s="5">
        <v>45835</v>
      </c>
      <c r="E120" s="5">
        <v>45835</v>
      </c>
      <c r="F120" s="4" t="s">
        <v>21</v>
      </c>
      <c r="G120" s="4" t="s">
        <v>25</v>
      </c>
      <c r="H120" s="4" t="s">
        <v>27</v>
      </c>
      <c r="I120" s="5">
        <f t="shared" si="12"/>
        <v>45835</v>
      </c>
      <c r="J120" s="4">
        <v>0</v>
      </c>
      <c r="K120" s="19">
        <v>34</v>
      </c>
      <c r="L120" s="4">
        <f t="shared" si="23"/>
        <v>0</v>
      </c>
      <c r="M120" s="4">
        <f t="shared" si="23"/>
        <v>34000</v>
      </c>
      <c r="N120" s="18">
        <v>3.3599999999999998E-2</v>
      </c>
      <c r="O120" s="8">
        <f t="shared" si="14"/>
        <v>0</v>
      </c>
      <c r="P120" s="4">
        <f t="shared" si="15"/>
        <v>32857.599999999999</v>
      </c>
      <c r="Q120" s="4">
        <f t="shared" si="17"/>
        <v>34000</v>
      </c>
      <c r="R120" s="4">
        <v>-150260.10999999999</v>
      </c>
      <c r="S120" s="4">
        <v>-7908.4</v>
      </c>
      <c r="T120" s="4">
        <v>-17344.400000000001</v>
      </c>
      <c r="U120" s="4">
        <v>-1180</v>
      </c>
      <c r="V120" s="4">
        <v>0</v>
      </c>
      <c r="W120" s="4">
        <v>0</v>
      </c>
      <c r="X120" s="4">
        <v>-6.17</v>
      </c>
      <c r="Y120" s="4">
        <v>-680</v>
      </c>
      <c r="Z120" s="4">
        <f t="shared" si="16"/>
        <v>-122.39999999999999</v>
      </c>
      <c r="AA120" s="4">
        <f t="shared" si="18"/>
        <v>-177501.47999999998</v>
      </c>
      <c r="AB120" s="20">
        <f t="shared" si="19"/>
        <v>-340</v>
      </c>
      <c r="AC120" s="15">
        <f t="shared" si="20"/>
        <v>0</v>
      </c>
      <c r="AD120" s="15">
        <f t="shared" si="21"/>
        <v>-177841.47999999998</v>
      </c>
    </row>
    <row r="121" spans="1:30" x14ac:dyDescent="0.45">
      <c r="A121" s="4">
        <f t="shared" si="22"/>
        <v>119</v>
      </c>
      <c r="B121" s="4" t="s">
        <v>24</v>
      </c>
      <c r="C121" s="4" t="s">
        <v>18</v>
      </c>
      <c r="D121" s="5">
        <v>45836</v>
      </c>
      <c r="E121" s="5">
        <v>45836</v>
      </c>
      <c r="F121" s="4" t="s">
        <v>21</v>
      </c>
      <c r="G121" s="4" t="s">
        <v>25</v>
      </c>
      <c r="H121" s="4" t="s">
        <v>27</v>
      </c>
      <c r="I121" s="5">
        <f t="shared" si="12"/>
        <v>45836</v>
      </c>
      <c r="J121" s="4">
        <v>0</v>
      </c>
      <c r="K121" s="19">
        <v>30.1</v>
      </c>
      <c r="L121" s="4">
        <f t="shared" si="23"/>
        <v>0</v>
      </c>
      <c r="M121" s="4">
        <f t="shared" si="23"/>
        <v>30100</v>
      </c>
      <c r="N121" s="18">
        <v>3.3599999999999998E-2</v>
      </c>
      <c r="O121" s="8">
        <f t="shared" si="14"/>
        <v>0</v>
      </c>
      <c r="P121" s="4">
        <f t="shared" si="15"/>
        <v>29088.639999999999</v>
      </c>
      <c r="Q121" s="4">
        <f t="shared" si="17"/>
        <v>30100</v>
      </c>
      <c r="R121" s="4">
        <v>-126115.6</v>
      </c>
      <c r="S121" s="4">
        <v>-7001.26</v>
      </c>
      <c r="T121" s="4">
        <v>-15354.44</v>
      </c>
      <c r="U121" s="4">
        <v>-1180</v>
      </c>
      <c r="V121" s="4">
        <v>0</v>
      </c>
      <c r="W121" s="4">
        <v>0</v>
      </c>
      <c r="X121" s="4">
        <v>-6.1</v>
      </c>
      <c r="Y121" s="4">
        <v>-602</v>
      </c>
      <c r="Z121" s="4">
        <f t="shared" si="16"/>
        <v>-108.36</v>
      </c>
      <c r="AA121" s="4">
        <f t="shared" si="18"/>
        <v>-150367.76</v>
      </c>
      <c r="AB121" s="20">
        <f t="shared" si="19"/>
        <v>-301</v>
      </c>
      <c r="AC121" s="15">
        <f t="shared" si="20"/>
        <v>0</v>
      </c>
      <c r="AD121" s="15">
        <f t="shared" si="21"/>
        <v>-150668.76</v>
      </c>
    </row>
    <row r="122" spans="1:30" x14ac:dyDescent="0.45">
      <c r="A122" s="4">
        <f t="shared" si="22"/>
        <v>120</v>
      </c>
      <c r="B122" s="4" t="s">
        <v>24</v>
      </c>
      <c r="C122" s="4" t="s">
        <v>18</v>
      </c>
      <c r="D122" s="5">
        <v>45837</v>
      </c>
      <c r="E122" s="5">
        <v>45837</v>
      </c>
      <c r="F122" s="4" t="s">
        <v>21</v>
      </c>
      <c r="G122" t="s">
        <v>25</v>
      </c>
      <c r="H122" s="4" t="s">
        <v>27</v>
      </c>
      <c r="I122" s="5">
        <f t="shared" si="12"/>
        <v>45837</v>
      </c>
      <c r="J122" s="4">
        <v>0</v>
      </c>
      <c r="K122" s="19">
        <v>30.9</v>
      </c>
      <c r="L122" s="4">
        <f t="shared" si="23"/>
        <v>0</v>
      </c>
      <c r="M122" s="4">
        <f t="shared" si="23"/>
        <v>30900</v>
      </c>
      <c r="N122" s="18">
        <v>3.3599999999999998E-2</v>
      </c>
      <c r="O122" s="8">
        <f t="shared" si="14"/>
        <v>0</v>
      </c>
      <c r="P122" s="4">
        <f t="shared" si="15"/>
        <v>29861.760000000002</v>
      </c>
      <c r="Q122" s="4">
        <f t="shared" si="17"/>
        <v>30900</v>
      </c>
      <c r="R122" s="4">
        <v>-68414.080000000002</v>
      </c>
      <c r="S122" s="4">
        <v>-7187.34</v>
      </c>
      <c r="T122" s="4">
        <v>-15762.6</v>
      </c>
      <c r="U122" s="4">
        <v>-1180</v>
      </c>
      <c r="V122" s="4">
        <v>0</v>
      </c>
      <c r="W122" s="4">
        <v>0</v>
      </c>
      <c r="X122" s="4">
        <v>-6.11</v>
      </c>
      <c r="Y122" s="4">
        <v>-618</v>
      </c>
      <c r="Z122" s="4">
        <f t="shared" si="16"/>
        <v>-111.24</v>
      </c>
      <c r="AA122" s="4">
        <f t="shared" si="18"/>
        <v>-93279.37000000001</v>
      </c>
      <c r="AB122" s="20">
        <f t="shared" si="19"/>
        <v>-309</v>
      </c>
      <c r="AC122" s="15">
        <f t="shared" si="20"/>
        <v>0</v>
      </c>
      <c r="AD122" s="15">
        <f t="shared" si="21"/>
        <v>-93588.37000000001</v>
      </c>
    </row>
    <row r="123" spans="1:30" x14ac:dyDescent="0.45">
      <c r="A123" s="4">
        <f t="shared" si="22"/>
        <v>121</v>
      </c>
      <c r="B123" s="4" t="s">
        <v>24</v>
      </c>
      <c r="C123" s="4" t="s">
        <v>18</v>
      </c>
      <c r="D123" s="5">
        <v>45838</v>
      </c>
      <c r="E123" s="5">
        <v>45838</v>
      </c>
      <c r="F123" s="4" t="s">
        <v>21</v>
      </c>
      <c r="G123" s="4" t="s">
        <v>25</v>
      </c>
      <c r="H123" s="4" t="s">
        <v>27</v>
      </c>
      <c r="I123" s="5">
        <f t="shared" si="12"/>
        <v>45838</v>
      </c>
      <c r="J123" s="4">
        <v>0</v>
      </c>
      <c r="K123" s="19">
        <v>30.1</v>
      </c>
      <c r="L123" s="4">
        <f t="shared" si="23"/>
        <v>0</v>
      </c>
      <c r="M123" s="4">
        <f t="shared" si="23"/>
        <v>30100</v>
      </c>
      <c r="N123" s="18">
        <v>3.7499999999999999E-2</v>
      </c>
      <c r="O123" s="8">
        <f t="shared" si="14"/>
        <v>0</v>
      </c>
      <c r="P123" s="4">
        <f t="shared" si="15"/>
        <v>28971.25</v>
      </c>
      <c r="Q123" s="4">
        <f t="shared" si="17"/>
        <v>30100</v>
      </c>
      <c r="R123" s="4">
        <v>-78819.570000000007</v>
      </c>
      <c r="S123" s="4">
        <v>-7001.26</v>
      </c>
      <c r="T123" s="4">
        <v>-15354.44</v>
      </c>
      <c r="U123" s="4">
        <v>-1180</v>
      </c>
      <c r="V123" s="4">
        <v>0</v>
      </c>
      <c r="W123" s="4">
        <v>0</v>
      </c>
      <c r="X123" s="4">
        <v>-6.21</v>
      </c>
      <c r="Y123" s="4">
        <v>-602</v>
      </c>
      <c r="Z123" s="4">
        <f t="shared" si="16"/>
        <v>-108.36</v>
      </c>
      <c r="AA123" s="4">
        <f t="shared" si="18"/>
        <v>-103071.84000000001</v>
      </c>
      <c r="AB123" s="20">
        <f t="shared" si="19"/>
        <v>-301</v>
      </c>
      <c r="AC123" s="15">
        <f t="shared" si="20"/>
        <v>0</v>
      </c>
      <c r="AD123" s="15">
        <f t="shared" si="21"/>
        <v>-103372.84000000001</v>
      </c>
    </row>
    <row r="124" spans="1:30" x14ac:dyDescent="0.45">
      <c r="A124" s="4">
        <f t="shared" si="22"/>
        <v>122</v>
      </c>
      <c r="B124" s="4" t="s">
        <v>24</v>
      </c>
      <c r="C124" s="4" t="s">
        <v>18</v>
      </c>
      <c r="D124" s="5">
        <v>45839</v>
      </c>
      <c r="E124" s="5">
        <v>45839</v>
      </c>
      <c r="F124" s="4" t="s">
        <v>21</v>
      </c>
      <c r="G124" s="4" t="s">
        <v>25</v>
      </c>
      <c r="H124" s="4" t="s">
        <v>27</v>
      </c>
      <c r="I124" s="5">
        <f t="shared" si="12"/>
        <v>45839</v>
      </c>
      <c r="J124" s="4">
        <v>0</v>
      </c>
      <c r="K124" s="19">
        <v>32.1</v>
      </c>
      <c r="L124" s="4">
        <f t="shared" si="23"/>
        <v>0</v>
      </c>
      <c r="M124" s="4">
        <f t="shared" si="23"/>
        <v>32100</v>
      </c>
      <c r="N124" s="18">
        <v>3.7499999999999999E-2</v>
      </c>
      <c r="O124" s="8">
        <f t="shared" si="14"/>
        <v>0</v>
      </c>
      <c r="P124" s="4">
        <f t="shared" si="15"/>
        <v>30896.25</v>
      </c>
      <c r="Q124" s="4">
        <f t="shared" si="17"/>
        <v>32100</v>
      </c>
      <c r="R124" s="4">
        <v>-87808.94</v>
      </c>
      <c r="S124" s="4">
        <v>-7466.46</v>
      </c>
      <c r="T124" s="4">
        <v>-16375.04</v>
      </c>
      <c r="U124" s="4">
        <v>-1180</v>
      </c>
      <c r="V124" s="4">
        <v>0</v>
      </c>
      <c r="W124" s="4">
        <v>0</v>
      </c>
      <c r="X124" s="4">
        <v>-8.26</v>
      </c>
      <c r="Y124" s="4">
        <v>-642</v>
      </c>
      <c r="Z124" s="4">
        <f t="shared" si="16"/>
        <v>-115.56</v>
      </c>
      <c r="AA124" s="4">
        <f t="shared" si="18"/>
        <v>-113596.26</v>
      </c>
      <c r="AB124" s="20">
        <f t="shared" si="19"/>
        <v>-321</v>
      </c>
      <c r="AC124" s="15">
        <f t="shared" si="20"/>
        <v>0</v>
      </c>
      <c r="AD124" s="15">
        <f t="shared" si="21"/>
        <v>-113917.26</v>
      </c>
    </row>
    <row r="125" spans="1:30" x14ac:dyDescent="0.45">
      <c r="A125" s="4">
        <f t="shared" si="22"/>
        <v>123</v>
      </c>
      <c r="B125" s="4" t="s">
        <v>24</v>
      </c>
      <c r="C125" s="4" t="s">
        <v>20</v>
      </c>
      <c r="D125" s="5">
        <v>45840</v>
      </c>
      <c r="E125" s="5">
        <v>45840</v>
      </c>
      <c r="F125" s="4" t="s">
        <v>21</v>
      </c>
      <c r="G125" s="4" t="s">
        <v>25</v>
      </c>
      <c r="H125" s="4" t="s">
        <v>27</v>
      </c>
      <c r="I125" s="5">
        <f t="shared" si="12"/>
        <v>45840</v>
      </c>
      <c r="J125" s="4">
        <v>0</v>
      </c>
      <c r="K125" s="19">
        <v>34.357500000000002</v>
      </c>
      <c r="L125" s="4">
        <f t="shared" si="23"/>
        <v>0</v>
      </c>
      <c r="M125" s="4">
        <f t="shared" si="23"/>
        <v>34357.5</v>
      </c>
      <c r="N125" s="18">
        <v>3.7499999999999999E-2</v>
      </c>
      <c r="O125" s="8">
        <f t="shared" si="14"/>
        <v>0</v>
      </c>
      <c r="P125" s="4">
        <f t="shared" si="15"/>
        <v>33069.09375</v>
      </c>
      <c r="Q125" s="4">
        <f t="shared" si="17"/>
        <v>34357.5</v>
      </c>
      <c r="R125" s="4">
        <v>-123648.58</v>
      </c>
      <c r="S125" s="4">
        <v>-7991.56</v>
      </c>
      <c r="T125" s="4">
        <v>-17526.59</v>
      </c>
      <c r="U125" s="4">
        <v>-1180</v>
      </c>
      <c r="V125" s="4">
        <v>0</v>
      </c>
      <c r="W125" s="4">
        <v>0</v>
      </c>
      <c r="X125" s="4">
        <v>-8.0399999999999991</v>
      </c>
      <c r="Y125" s="4">
        <v>-687.15</v>
      </c>
      <c r="Z125" s="4">
        <f t="shared" si="16"/>
        <v>-123.687</v>
      </c>
      <c r="AA125" s="4">
        <f t="shared" si="18"/>
        <v>-151165.60700000002</v>
      </c>
      <c r="AB125" s="20">
        <f t="shared" si="19"/>
        <v>-343.57500000000005</v>
      </c>
      <c r="AC125" s="15">
        <f t="shared" si="20"/>
        <v>0</v>
      </c>
      <c r="AD125" s="15">
        <f t="shared" si="21"/>
        <v>-151509.18200000003</v>
      </c>
    </row>
    <row r="126" spans="1:30" x14ac:dyDescent="0.45">
      <c r="A126" s="4">
        <f t="shared" si="22"/>
        <v>124</v>
      </c>
      <c r="B126" s="4" t="s">
        <v>24</v>
      </c>
      <c r="C126" s="4" t="s">
        <v>20</v>
      </c>
      <c r="D126" s="5">
        <v>45841</v>
      </c>
      <c r="E126" s="5">
        <v>45841</v>
      </c>
      <c r="F126" s="4" t="s">
        <v>21</v>
      </c>
      <c r="G126" s="4" t="s">
        <v>25</v>
      </c>
      <c r="H126" s="4" t="s">
        <v>27</v>
      </c>
      <c r="I126" s="5">
        <f t="shared" si="12"/>
        <v>45841</v>
      </c>
      <c r="J126" s="4">
        <v>0</v>
      </c>
      <c r="K126" s="19">
        <v>31.805</v>
      </c>
      <c r="L126" s="4">
        <f t="shared" si="23"/>
        <v>0</v>
      </c>
      <c r="M126" s="4">
        <f t="shared" si="23"/>
        <v>31805</v>
      </c>
      <c r="N126" s="18">
        <v>3.7499999999999999E-2</v>
      </c>
      <c r="O126" s="8">
        <f t="shared" si="14"/>
        <v>0</v>
      </c>
      <c r="P126" s="4">
        <f t="shared" si="15"/>
        <v>30612.3125</v>
      </c>
      <c r="Q126" s="4">
        <f t="shared" si="17"/>
        <v>31805</v>
      </c>
      <c r="R126" s="4">
        <v>-132613.17000000001</v>
      </c>
      <c r="S126" s="4">
        <v>-7397.84</v>
      </c>
      <c r="T126" s="4">
        <v>-16224.32</v>
      </c>
      <c r="U126" s="4">
        <v>-1180</v>
      </c>
      <c r="V126" s="4">
        <v>0</v>
      </c>
      <c r="W126" s="4">
        <v>0</v>
      </c>
      <c r="X126" s="4">
        <v>-8.43</v>
      </c>
      <c r="Y126" s="4">
        <v>-636.1</v>
      </c>
      <c r="Z126" s="4">
        <f t="shared" si="16"/>
        <v>-114.498</v>
      </c>
      <c r="AA126" s="4">
        <f t="shared" si="18"/>
        <v>-158174.35800000001</v>
      </c>
      <c r="AB126" s="20">
        <f t="shared" si="19"/>
        <v>-318.05</v>
      </c>
      <c r="AC126" s="15">
        <f t="shared" si="20"/>
        <v>0</v>
      </c>
      <c r="AD126" s="15">
        <f t="shared" si="21"/>
        <v>-158492.408</v>
      </c>
    </row>
    <row r="127" spans="1:30" x14ac:dyDescent="0.45">
      <c r="A127" s="4">
        <f t="shared" si="22"/>
        <v>125</v>
      </c>
      <c r="B127" s="4" t="s">
        <v>24</v>
      </c>
      <c r="C127" s="4" t="s">
        <v>20</v>
      </c>
      <c r="D127" s="5">
        <v>45842</v>
      </c>
      <c r="E127" s="5">
        <v>45842</v>
      </c>
      <c r="F127" s="4" t="s">
        <v>21</v>
      </c>
      <c r="G127" s="4" t="s">
        <v>25</v>
      </c>
      <c r="H127" s="4" t="s">
        <v>27</v>
      </c>
      <c r="I127" s="5">
        <f t="shared" si="12"/>
        <v>45842</v>
      </c>
      <c r="J127" s="4">
        <v>0</v>
      </c>
      <c r="K127" s="19">
        <v>31.6525</v>
      </c>
      <c r="L127" s="4">
        <f t="shared" si="23"/>
        <v>0</v>
      </c>
      <c r="M127" s="4">
        <f t="shared" si="23"/>
        <v>31652.5</v>
      </c>
      <c r="N127" s="18">
        <v>3.7499999999999999E-2</v>
      </c>
      <c r="O127" s="8">
        <f t="shared" si="14"/>
        <v>0</v>
      </c>
      <c r="P127" s="4">
        <f t="shared" si="15"/>
        <v>30465.53125</v>
      </c>
      <c r="Q127" s="4">
        <f t="shared" si="17"/>
        <v>31652.5</v>
      </c>
      <c r="R127" s="4">
        <v>-135261.70000000001</v>
      </c>
      <c r="S127" s="4">
        <v>-7362.35</v>
      </c>
      <c r="T127" s="4">
        <v>-16146.59</v>
      </c>
      <c r="U127" s="4">
        <v>-1180</v>
      </c>
      <c r="V127" s="4">
        <v>0</v>
      </c>
      <c r="W127" s="4">
        <v>0</v>
      </c>
      <c r="X127" s="4">
        <v>-7.73</v>
      </c>
      <c r="Y127" s="4">
        <v>-633.04999999999995</v>
      </c>
      <c r="Z127" s="4">
        <f t="shared" si="16"/>
        <v>-113.94899999999998</v>
      </c>
      <c r="AA127" s="4">
        <f t="shared" si="18"/>
        <v>-160705.36900000001</v>
      </c>
      <c r="AB127" s="20">
        <f t="shared" si="19"/>
        <v>-316.52499999999998</v>
      </c>
      <c r="AC127" s="15">
        <f t="shared" si="20"/>
        <v>0</v>
      </c>
      <c r="AD127" s="15">
        <f t="shared" si="21"/>
        <v>-161021.894</v>
      </c>
    </row>
    <row r="128" spans="1:30" x14ac:dyDescent="0.45">
      <c r="A128" s="4">
        <f t="shared" si="22"/>
        <v>126</v>
      </c>
      <c r="B128" s="4" t="s">
        <v>24</v>
      </c>
      <c r="C128" s="4" t="s">
        <v>18</v>
      </c>
      <c r="D128" s="5">
        <v>45843</v>
      </c>
      <c r="E128" s="5">
        <v>45843</v>
      </c>
      <c r="F128" s="4" t="s">
        <v>21</v>
      </c>
      <c r="G128" s="4" t="s">
        <v>25</v>
      </c>
      <c r="H128" s="4" t="s">
        <v>27</v>
      </c>
      <c r="I128" s="5">
        <f t="shared" si="12"/>
        <v>45843</v>
      </c>
      <c r="J128" s="4">
        <v>0</v>
      </c>
      <c r="K128" s="19">
        <v>33.200000000000003</v>
      </c>
      <c r="L128" s="4">
        <f t="shared" si="23"/>
        <v>0</v>
      </c>
      <c r="M128" s="4">
        <f t="shared" si="23"/>
        <v>33200</v>
      </c>
      <c r="N128" s="18">
        <v>3.7499999999999999E-2</v>
      </c>
      <c r="O128" s="8">
        <f t="shared" si="14"/>
        <v>0</v>
      </c>
      <c r="P128" s="4">
        <f t="shared" si="15"/>
        <v>31955</v>
      </c>
      <c r="Q128" s="4">
        <f t="shared" si="17"/>
        <v>33200</v>
      </c>
      <c r="R128" s="4">
        <v>-149703.84</v>
      </c>
      <c r="S128" s="4">
        <v>-7722.32</v>
      </c>
      <c r="T128" s="4">
        <v>-16936.16</v>
      </c>
      <c r="U128" s="4">
        <v>-1180</v>
      </c>
      <c r="V128" s="4">
        <v>0</v>
      </c>
      <c r="W128" s="4">
        <v>0</v>
      </c>
      <c r="X128" s="4">
        <v>-6.1</v>
      </c>
      <c r="Y128" s="4">
        <v>-664</v>
      </c>
      <c r="Z128" s="4">
        <f t="shared" si="16"/>
        <v>-119.52</v>
      </c>
      <c r="AA128" s="4">
        <f t="shared" si="18"/>
        <v>-176331.94</v>
      </c>
      <c r="AB128" s="20">
        <f t="shared" si="19"/>
        <v>-332</v>
      </c>
      <c r="AC128" s="15">
        <f t="shared" si="20"/>
        <v>0</v>
      </c>
      <c r="AD128" s="15">
        <f t="shared" si="21"/>
        <v>-176663.94</v>
      </c>
    </row>
    <row r="129" spans="1:30" x14ac:dyDescent="0.45">
      <c r="A129" s="4">
        <f t="shared" si="22"/>
        <v>127</v>
      </c>
      <c r="B129" s="4" t="s">
        <v>24</v>
      </c>
      <c r="C129" s="4" t="s">
        <v>18</v>
      </c>
      <c r="D129" s="5">
        <v>45844</v>
      </c>
      <c r="E129" s="5">
        <v>45844</v>
      </c>
      <c r="F129" s="4" t="s">
        <v>21</v>
      </c>
      <c r="G129" s="4" t="s">
        <v>25</v>
      </c>
      <c r="H129" s="4" t="s">
        <v>27</v>
      </c>
      <c r="I129" s="5">
        <f t="shared" si="12"/>
        <v>45844</v>
      </c>
      <c r="J129" s="4">
        <v>0</v>
      </c>
      <c r="K129" s="19">
        <v>29</v>
      </c>
      <c r="L129" s="4">
        <f t="shared" si="23"/>
        <v>0</v>
      </c>
      <c r="M129" s="4">
        <f t="shared" si="23"/>
        <v>29000</v>
      </c>
      <c r="N129" s="18">
        <v>3.7499999999999999E-2</v>
      </c>
      <c r="O129" s="8">
        <f t="shared" si="14"/>
        <v>0</v>
      </c>
      <c r="P129" s="4">
        <f t="shared" si="15"/>
        <v>27912.5</v>
      </c>
      <c r="Q129" s="4">
        <f t="shared" si="17"/>
        <v>29000</v>
      </c>
      <c r="R129" s="4">
        <v>-87484.09</v>
      </c>
      <c r="S129" s="4">
        <v>-6745.4</v>
      </c>
      <c r="T129" s="4">
        <v>-14793.36</v>
      </c>
      <c r="U129" s="4">
        <v>-1770</v>
      </c>
      <c r="V129" s="4">
        <v>0</v>
      </c>
      <c r="W129" s="4">
        <v>0</v>
      </c>
      <c r="X129" s="4">
        <v>-6.11</v>
      </c>
      <c r="Y129" s="4">
        <v>-580</v>
      </c>
      <c r="Z129" s="4">
        <f t="shared" si="16"/>
        <v>-104.39999999999999</v>
      </c>
      <c r="AA129" s="4">
        <f t="shared" si="18"/>
        <v>-111483.35999999999</v>
      </c>
      <c r="AB129" s="20">
        <f t="shared" si="19"/>
        <v>-290</v>
      </c>
      <c r="AC129" s="15">
        <f t="shared" si="20"/>
        <v>0</v>
      </c>
      <c r="AD129" s="15">
        <f t="shared" si="21"/>
        <v>-111773.35999999999</v>
      </c>
    </row>
    <row r="130" spans="1:30" x14ac:dyDescent="0.45">
      <c r="A130" s="4">
        <f t="shared" si="22"/>
        <v>128</v>
      </c>
      <c r="B130" s="4" t="s">
        <v>24</v>
      </c>
      <c r="C130" s="4" t="s">
        <v>18</v>
      </c>
      <c r="D130" s="5">
        <v>45845</v>
      </c>
      <c r="E130" s="5">
        <v>45845</v>
      </c>
      <c r="F130" s="4" t="s">
        <v>21</v>
      </c>
      <c r="G130" s="4" t="s">
        <v>25</v>
      </c>
      <c r="H130" s="4" t="s">
        <v>27</v>
      </c>
      <c r="I130" s="5">
        <f t="shared" si="12"/>
        <v>45845</v>
      </c>
      <c r="J130" s="4">
        <v>0</v>
      </c>
      <c r="K130" s="19">
        <v>28.4</v>
      </c>
      <c r="L130" s="4">
        <f t="shared" si="23"/>
        <v>0</v>
      </c>
      <c r="M130" s="4">
        <f t="shared" si="23"/>
        <v>28400</v>
      </c>
      <c r="N130" s="18">
        <v>3.8199999999999998E-2</v>
      </c>
      <c r="O130" s="8">
        <f t="shared" si="14"/>
        <v>0</v>
      </c>
      <c r="P130" s="4">
        <f t="shared" si="15"/>
        <v>27315.119999999999</v>
      </c>
      <c r="Q130" s="4">
        <f t="shared" si="17"/>
        <v>28400</v>
      </c>
      <c r="R130" s="4">
        <v>-93925.09</v>
      </c>
      <c r="S130" s="4">
        <v>-6605.84</v>
      </c>
      <c r="T130" s="4">
        <v>-14487.44</v>
      </c>
      <c r="U130" s="4">
        <v>-1770</v>
      </c>
      <c r="V130" s="4">
        <v>0</v>
      </c>
      <c r="W130" s="4">
        <v>0</v>
      </c>
      <c r="X130" s="4">
        <v>-6.07</v>
      </c>
      <c r="Y130" s="4">
        <v>-568</v>
      </c>
      <c r="Z130" s="4">
        <f t="shared" si="16"/>
        <v>-102.24</v>
      </c>
      <c r="AA130" s="4">
        <f t="shared" si="18"/>
        <v>-117464.68000000001</v>
      </c>
      <c r="AB130" s="20">
        <f t="shared" si="19"/>
        <v>-284</v>
      </c>
      <c r="AC130" s="15">
        <f t="shared" si="20"/>
        <v>0</v>
      </c>
      <c r="AD130" s="15">
        <f t="shared" si="21"/>
        <v>-117748.68000000001</v>
      </c>
    </row>
    <row r="131" spans="1:30" x14ac:dyDescent="0.45">
      <c r="A131" s="4">
        <f t="shared" si="22"/>
        <v>129</v>
      </c>
      <c r="B131" s="4" t="s">
        <v>24</v>
      </c>
      <c r="C131" s="4" t="s">
        <v>18</v>
      </c>
      <c r="D131" s="5">
        <v>45846</v>
      </c>
      <c r="E131" s="5">
        <v>45846</v>
      </c>
      <c r="F131" s="4" t="s">
        <v>21</v>
      </c>
      <c r="G131" s="4" t="s">
        <v>25</v>
      </c>
      <c r="H131" s="4" t="s">
        <v>27</v>
      </c>
      <c r="I131" s="5">
        <f t="shared" ref="I131:I194" si="24">E131</f>
        <v>45846</v>
      </c>
      <c r="J131" s="4">
        <v>0</v>
      </c>
      <c r="K131" s="19">
        <v>26.7</v>
      </c>
      <c r="L131" s="4">
        <f t="shared" ref="L131:M153" si="25">J131*1000</f>
        <v>0</v>
      </c>
      <c r="M131" s="4">
        <f t="shared" si="25"/>
        <v>26700</v>
      </c>
      <c r="N131" s="18">
        <v>3.8199999999999998E-2</v>
      </c>
      <c r="O131" s="8">
        <f t="shared" ref="O131:O153" si="26">L131/(1-N131)</f>
        <v>0</v>
      </c>
      <c r="P131" s="4">
        <f t="shared" ref="P131:P153" si="27">M131*(1-N131)</f>
        <v>25680.06</v>
      </c>
      <c r="Q131" s="4">
        <f t="shared" si="17"/>
        <v>26700</v>
      </c>
      <c r="R131" s="4">
        <v>-113050.27</v>
      </c>
      <c r="S131" s="4">
        <v>-6210.42</v>
      </c>
      <c r="T131" s="4">
        <v>-13620.24</v>
      </c>
      <c r="U131" s="4">
        <v>-1770</v>
      </c>
      <c r="V131" s="4">
        <v>0</v>
      </c>
      <c r="W131" s="4">
        <v>0</v>
      </c>
      <c r="X131" s="4">
        <v>-6.01</v>
      </c>
      <c r="Y131" s="4">
        <v>-534</v>
      </c>
      <c r="Z131" s="4">
        <f t="shared" ref="Z131:Z194" si="28">Y131*18%</f>
        <v>-96.11999999999999</v>
      </c>
      <c r="AA131" s="4">
        <f t="shared" si="18"/>
        <v>-135287.06</v>
      </c>
      <c r="AB131" s="20">
        <f t="shared" si="19"/>
        <v>-267</v>
      </c>
      <c r="AC131" s="15">
        <f t="shared" si="20"/>
        <v>0</v>
      </c>
      <c r="AD131" s="15">
        <f t="shared" si="21"/>
        <v>-135554.06</v>
      </c>
    </row>
    <row r="132" spans="1:30" x14ac:dyDescent="0.45">
      <c r="A132" s="4">
        <f t="shared" si="22"/>
        <v>130</v>
      </c>
      <c r="B132" s="4" t="s">
        <v>24</v>
      </c>
      <c r="C132" s="4" t="s">
        <v>18</v>
      </c>
      <c r="D132" s="5">
        <v>45847</v>
      </c>
      <c r="E132" s="5">
        <v>45847</v>
      </c>
      <c r="F132" s="4" t="s">
        <v>21</v>
      </c>
      <c r="G132" s="4" t="s">
        <v>25</v>
      </c>
      <c r="H132" s="4" t="s">
        <v>27</v>
      </c>
      <c r="I132" s="5">
        <f t="shared" si="24"/>
        <v>45847</v>
      </c>
      <c r="J132" s="4">
        <v>0</v>
      </c>
      <c r="K132" s="19">
        <v>27.2</v>
      </c>
      <c r="L132" s="4">
        <f t="shared" si="25"/>
        <v>0</v>
      </c>
      <c r="M132" s="4">
        <f t="shared" si="25"/>
        <v>27200</v>
      </c>
      <c r="N132" s="18">
        <v>3.8199999999999998E-2</v>
      </c>
      <c r="O132" s="8">
        <f t="shared" si="26"/>
        <v>0</v>
      </c>
      <c r="P132" s="4">
        <f t="shared" si="27"/>
        <v>26160.959999999999</v>
      </c>
      <c r="Q132" s="4">
        <f t="shared" ref="Q132:Q195" si="29">M132</f>
        <v>27200</v>
      </c>
      <c r="R132" s="4">
        <v>-123568.43</v>
      </c>
      <c r="S132" s="4">
        <v>-6326.72</v>
      </c>
      <c r="T132" s="4">
        <v>-13875.36</v>
      </c>
      <c r="U132" s="4">
        <v>-1770</v>
      </c>
      <c r="V132" s="4">
        <v>0</v>
      </c>
      <c r="W132" s="4">
        <v>0</v>
      </c>
      <c r="X132" s="4">
        <v>-6.13</v>
      </c>
      <c r="Y132" s="4">
        <v>-544</v>
      </c>
      <c r="Z132" s="4">
        <f t="shared" si="28"/>
        <v>-97.92</v>
      </c>
      <c r="AA132" s="4">
        <f t="shared" ref="AA132:AA195" si="30">SUM(R132:Z132)</f>
        <v>-146188.56000000003</v>
      </c>
      <c r="AB132" s="20">
        <f t="shared" ref="AB132:AB195" si="31">-K132*10</f>
        <v>-272</v>
      </c>
      <c r="AC132" s="15">
        <f t="shared" ref="AC132:AC195" si="32">J132*10</f>
        <v>0</v>
      </c>
      <c r="AD132" s="15">
        <f t="shared" ref="AD132:AD195" si="33">AA132+AB132+AC132</f>
        <v>-146460.56000000003</v>
      </c>
    </row>
    <row r="133" spans="1:30" x14ac:dyDescent="0.45">
      <c r="A133" s="4">
        <f t="shared" ref="A133:A196" si="34">A132+1</f>
        <v>131</v>
      </c>
      <c r="B133" s="4" t="s">
        <v>24</v>
      </c>
      <c r="C133" s="4" t="s">
        <v>18</v>
      </c>
      <c r="D133" s="5">
        <v>45848</v>
      </c>
      <c r="E133" s="5">
        <v>45848</v>
      </c>
      <c r="F133" s="4" t="s">
        <v>21</v>
      </c>
      <c r="G133" s="4" t="s">
        <v>25</v>
      </c>
      <c r="H133" s="4" t="s">
        <v>27</v>
      </c>
      <c r="I133" s="5">
        <f t="shared" si="24"/>
        <v>45848</v>
      </c>
      <c r="J133" s="4">
        <v>0</v>
      </c>
      <c r="K133" s="19">
        <v>29.9</v>
      </c>
      <c r="L133" s="4">
        <f t="shared" si="25"/>
        <v>0</v>
      </c>
      <c r="M133" s="4">
        <f t="shared" si="25"/>
        <v>29900</v>
      </c>
      <c r="N133" s="18">
        <v>3.8199999999999998E-2</v>
      </c>
      <c r="O133" s="8">
        <f t="shared" si="26"/>
        <v>0</v>
      </c>
      <c r="P133" s="4">
        <f t="shared" si="27"/>
        <v>28757.82</v>
      </c>
      <c r="Q133" s="4">
        <f t="shared" si="29"/>
        <v>29900</v>
      </c>
      <c r="R133" s="4">
        <v>-150117.68</v>
      </c>
      <c r="S133" s="4">
        <v>-6954.74</v>
      </c>
      <c r="T133" s="4">
        <v>-15252.52</v>
      </c>
      <c r="U133" s="4">
        <v>-1770</v>
      </c>
      <c r="V133" s="4">
        <v>0</v>
      </c>
      <c r="W133" s="4">
        <v>0</v>
      </c>
      <c r="X133" s="4">
        <v>-5.89</v>
      </c>
      <c r="Y133" s="4">
        <v>-598</v>
      </c>
      <c r="Z133" s="4">
        <f t="shared" si="28"/>
        <v>-107.64</v>
      </c>
      <c r="AA133" s="4">
        <f t="shared" si="30"/>
        <v>-174806.47</v>
      </c>
      <c r="AB133" s="20">
        <f t="shared" si="31"/>
        <v>-299</v>
      </c>
      <c r="AC133" s="15">
        <f t="shared" si="32"/>
        <v>0</v>
      </c>
      <c r="AD133" s="15">
        <f t="shared" si="33"/>
        <v>-175105.47</v>
      </c>
    </row>
    <row r="134" spans="1:30" x14ac:dyDescent="0.45">
      <c r="A134" s="4">
        <f t="shared" si="34"/>
        <v>132</v>
      </c>
      <c r="B134" s="4" t="s">
        <v>24</v>
      </c>
      <c r="C134" s="4" t="s">
        <v>18</v>
      </c>
      <c r="D134" s="5">
        <v>45849</v>
      </c>
      <c r="E134" s="5">
        <v>45849</v>
      </c>
      <c r="F134" s="4" t="s">
        <v>21</v>
      </c>
      <c r="G134" s="4" t="s">
        <v>25</v>
      </c>
      <c r="H134" s="4" t="s">
        <v>27</v>
      </c>
      <c r="I134" s="5">
        <f t="shared" si="24"/>
        <v>45849</v>
      </c>
      <c r="J134" s="4">
        <v>0</v>
      </c>
      <c r="K134" s="19">
        <v>28.5</v>
      </c>
      <c r="L134" s="4">
        <f t="shared" si="25"/>
        <v>0</v>
      </c>
      <c r="M134" s="4">
        <f t="shared" si="25"/>
        <v>28500</v>
      </c>
      <c r="N134" s="18">
        <v>3.8199999999999998E-2</v>
      </c>
      <c r="O134" s="8">
        <f t="shared" si="26"/>
        <v>0</v>
      </c>
      <c r="P134" s="4">
        <f t="shared" si="27"/>
        <v>27411.3</v>
      </c>
      <c r="Q134" s="4">
        <f t="shared" si="29"/>
        <v>28500</v>
      </c>
      <c r="R134" s="4">
        <v>-130948.22</v>
      </c>
      <c r="S134" s="4">
        <v>-6629.1</v>
      </c>
      <c r="T134" s="4">
        <v>-14538.52</v>
      </c>
      <c r="U134" s="4">
        <v>-1770</v>
      </c>
      <c r="V134" s="4">
        <v>0</v>
      </c>
      <c r="W134" s="4">
        <v>0</v>
      </c>
      <c r="X134" s="4">
        <v>-5.83</v>
      </c>
      <c r="Y134" s="4">
        <v>-570</v>
      </c>
      <c r="Z134" s="4">
        <f t="shared" si="28"/>
        <v>-102.6</v>
      </c>
      <c r="AA134" s="4">
        <f t="shared" si="30"/>
        <v>-154564.26999999999</v>
      </c>
      <c r="AB134" s="20">
        <f t="shared" si="31"/>
        <v>-285</v>
      </c>
      <c r="AC134" s="15">
        <f t="shared" si="32"/>
        <v>0</v>
      </c>
      <c r="AD134" s="15">
        <f t="shared" si="33"/>
        <v>-154849.26999999999</v>
      </c>
    </row>
    <row r="135" spans="1:30" x14ac:dyDescent="0.45">
      <c r="A135" s="4">
        <f t="shared" si="34"/>
        <v>133</v>
      </c>
      <c r="B135" s="4" t="s">
        <v>24</v>
      </c>
      <c r="C135" s="4" t="s">
        <v>18</v>
      </c>
      <c r="D135" s="5">
        <v>45850</v>
      </c>
      <c r="E135" s="5">
        <v>45850</v>
      </c>
      <c r="F135" s="4" t="s">
        <v>21</v>
      </c>
      <c r="G135" s="4" t="s">
        <v>25</v>
      </c>
      <c r="H135" s="4" t="s">
        <v>27</v>
      </c>
      <c r="I135" s="5">
        <f t="shared" si="24"/>
        <v>45850</v>
      </c>
      <c r="J135" s="4">
        <v>0</v>
      </c>
      <c r="K135" s="19">
        <v>26.9</v>
      </c>
      <c r="L135" s="4">
        <f t="shared" si="25"/>
        <v>0</v>
      </c>
      <c r="M135" s="4">
        <f t="shared" si="25"/>
        <v>26900</v>
      </c>
      <c r="N135" s="18">
        <v>3.8199999999999998E-2</v>
      </c>
      <c r="O135" s="8">
        <f t="shared" si="26"/>
        <v>0</v>
      </c>
      <c r="P135" s="4">
        <f t="shared" si="27"/>
        <v>25872.42</v>
      </c>
      <c r="Q135" s="4">
        <f t="shared" si="29"/>
        <v>26900</v>
      </c>
      <c r="R135" s="4">
        <v>-137554.56</v>
      </c>
      <c r="S135" s="4">
        <v>-6256.94</v>
      </c>
      <c r="T135" s="4">
        <v>-13722.2</v>
      </c>
      <c r="U135" s="4">
        <v>-1770</v>
      </c>
      <c r="V135" s="4">
        <v>0</v>
      </c>
      <c r="W135" s="4">
        <v>0</v>
      </c>
      <c r="X135" s="4">
        <v>-5.9</v>
      </c>
      <c r="Y135" s="4">
        <v>-538</v>
      </c>
      <c r="Z135" s="4">
        <f t="shared" si="28"/>
        <v>-96.84</v>
      </c>
      <c r="AA135" s="4">
        <f t="shared" si="30"/>
        <v>-159944.44</v>
      </c>
      <c r="AB135" s="20">
        <f t="shared" si="31"/>
        <v>-269</v>
      </c>
      <c r="AC135" s="15">
        <f t="shared" si="32"/>
        <v>0</v>
      </c>
      <c r="AD135" s="15">
        <f t="shared" si="33"/>
        <v>-160213.44</v>
      </c>
    </row>
    <row r="136" spans="1:30" x14ac:dyDescent="0.45">
      <c r="A136" s="4">
        <f t="shared" si="34"/>
        <v>134</v>
      </c>
      <c r="B136" s="4" t="s">
        <v>24</v>
      </c>
      <c r="C136" s="4" t="s">
        <v>18</v>
      </c>
      <c r="D136" s="5">
        <v>45851</v>
      </c>
      <c r="E136" s="5">
        <v>45851</v>
      </c>
      <c r="F136" s="4" t="s">
        <v>21</v>
      </c>
      <c r="G136" s="4" t="s">
        <v>25</v>
      </c>
      <c r="H136" s="4" t="s">
        <v>27</v>
      </c>
      <c r="I136" s="5">
        <f t="shared" si="24"/>
        <v>45851</v>
      </c>
      <c r="J136" s="4">
        <v>0</v>
      </c>
      <c r="K136" s="19">
        <v>27.9</v>
      </c>
      <c r="L136" s="4">
        <f t="shared" si="25"/>
        <v>0</v>
      </c>
      <c r="M136" s="4">
        <f t="shared" si="25"/>
        <v>27900</v>
      </c>
      <c r="N136" s="18">
        <v>3.8199999999999998E-2</v>
      </c>
      <c r="O136" s="8">
        <f t="shared" si="26"/>
        <v>0</v>
      </c>
      <c r="P136" s="4">
        <f t="shared" si="27"/>
        <v>26834.22</v>
      </c>
      <c r="Q136" s="4">
        <f t="shared" si="29"/>
        <v>27900</v>
      </c>
      <c r="R136" s="4">
        <v>-125271.15</v>
      </c>
      <c r="S136" s="4">
        <v>-6489.54</v>
      </c>
      <c r="T136" s="4">
        <v>-14232.4</v>
      </c>
      <c r="U136" s="4">
        <v>-1770</v>
      </c>
      <c r="V136" s="4">
        <v>0</v>
      </c>
      <c r="W136" s="4">
        <v>0</v>
      </c>
      <c r="X136" s="4">
        <v>-5.76</v>
      </c>
      <c r="Y136" s="4">
        <v>-558</v>
      </c>
      <c r="Z136" s="4">
        <f t="shared" si="28"/>
        <v>-100.44</v>
      </c>
      <c r="AA136" s="4">
        <f t="shared" si="30"/>
        <v>-148427.29</v>
      </c>
      <c r="AB136" s="20">
        <f t="shared" si="31"/>
        <v>-279</v>
      </c>
      <c r="AC136" s="15">
        <f t="shared" si="32"/>
        <v>0</v>
      </c>
      <c r="AD136" s="15">
        <f t="shared" si="33"/>
        <v>-148706.29</v>
      </c>
    </row>
    <row r="137" spans="1:30" x14ac:dyDescent="0.45">
      <c r="A137" s="4">
        <f t="shared" si="34"/>
        <v>135</v>
      </c>
      <c r="B137" s="4" t="s">
        <v>24</v>
      </c>
      <c r="C137" s="4" t="s">
        <v>18</v>
      </c>
      <c r="D137" s="5">
        <v>45852</v>
      </c>
      <c r="E137" s="5">
        <v>45852</v>
      </c>
      <c r="F137" s="4" t="s">
        <v>21</v>
      </c>
      <c r="G137" s="4" t="s">
        <v>25</v>
      </c>
      <c r="H137" s="4" t="s">
        <v>27</v>
      </c>
      <c r="I137" s="5">
        <f t="shared" si="24"/>
        <v>45852</v>
      </c>
      <c r="J137" s="4">
        <v>0</v>
      </c>
      <c r="K137" s="19">
        <v>29.5</v>
      </c>
      <c r="L137" s="4">
        <f t="shared" si="25"/>
        <v>0</v>
      </c>
      <c r="M137" s="4">
        <f t="shared" si="25"/>
        <v>29500</v>
      </c>
      <c r="N137" s="18">
        <v>3.8600000000000002E-2</v>
      </c>
      <c r="O137" s="8">
        <f t="shared" si="26"/>
        <v>0</v>
      </c>
      <c r="P137" s="4">
        <f t="shared" si="27"/>
        <v>28361.3</v>
      </c>
      <c r="Q137" s="4">
        <f t="shared" si="29"/>
        <v>29500</v>
      </c>
      <c r="R137" s="4">
        <v>-148999.96</v>
      </c>
      <c r="S137" s="4">
        <v>-6861.7</v>
      </c>
      <c r="T137" s="4">
        <v>-15048.72</v>
      </c>
      <c r="U137" s="4">
        <v>-1770</v>
      </c>
      <c r="V137" s="4">
        <v>0</v>
      </c>
      <c r="W137" s="4">
        <v>0</v>
      </c>
      <c r="X137" s="4">
        <v>-6.03</v>
      </c>
      <c r="Y137" s="4">
        <v>-590</v>
      </c>
      <c r="Z137" s="4">
        <f t="shared" si="28"/>
        <v>-106.2</v>
      </c>
      <c r="AA137" s="4">
        <f t="shared" si="30"/>
        <v>-173382.61000000002</v>
      </c>
      <c r="AB137" s="20">
        <f t="shared" si="31"/>
        <v>-295</v>
      </c>
      <c r="AC137" s="15">
        <f t="shared" si="32"/>
        <v>0</v>
      </c>
      <c r="AD137" s="15">
        <f t="shared" si="33"/>
        <v>-173677.61000000002</v>
      </c>
    </row>
    <row r="138" spans="1:30" x14ac:dyDescent="0.45">
      <c r="A138" s="4">
        <f t="shared" si="34"/>
        <v>136</v>
      </c>
      <c r="B138" s="4" t="s">
        <v>24</v>
      </c>
      <c r="C138" s="4" t="s">
        <v>18</v>
      </c>
      <c r="D138" s="5">
        <v>45853</v>
      </c>
      <c r="E138" s="5">
        <v>45853</v>
      </c>
      <c r="F138" s="4" t="s">
        <v>21</v>
      </c>
      <c r="G138" s="4" t="s">
        <v>25</v>
      </c>
      <c r="H138" s="4" t="s">
        <v>27</v>
      </c>
      <c r="I138" s="5">
        <f t="shared" si="24"/>
        <v>45853</v>
      </c>
      <c r="J138" s="4">
        <v>0</v>
      </c>
      <c r="K138" s="19">
        <v>32.1</v>
      </c>
      <c r="L138" s="4">
        <f t="shared" si="25"/>
        <v>0</v>
      </c>
      <c r="M138" s="4">
        <f t="shared" si="25"/>
        <v>32100</v>
      </c>
      <c r="N138" s="18">
        <v>3.8600000000000002E-2</v>
      </c>
      <c r="O138" s="8">
        <f t="shared" si="26"/>
        <v>0</v>
      </c>
      <c r="P138" s="4">
        <f t="shared" si="27"/>
        <v>30860.940000000002</v>
      </c>
      <c r="Q138" s="4">
        <f t="shared" si="29"/>
        <v>32100</v>
      </c>
      <c r="R138" s="4">
        <v>-146944.95999999999</v>
      </c>
      <c r="S138" s="4">
        <v>-7466.46</v>
      </c>
      <c r="T138" s="4">
        <v>-16374.76</v>
      </c>
      <c r="U138" s="4">
        <v>-1770</v>
      </c>
      <c r="V138" s="4">
        <v>0</v>
      </c>
      <c r="W138" s="4">
        <v>0</v>
      </c>
      <c r="X138" s="4">
        <v>-6.31</v>
      </c>
      <c r="Y138" s="4">
        <v>-642</v>
      </c>
      <c r="Z138" s="4">
        <f t="shared" si="28"/>
        <v>-115.56</v>
      </c>
      <c r="AA138" s="4">
        <f t="shared" si="30"/>
        <v>-173320.05</v>
      </c>
      <c r="AB138" s="20">
        <f t="shared" si="31"/>
        <v>-321</v>
      </c>
      <c r="AC138" s="15">
        <f t="shared" si="32"/>
        <v>0</v>
      </c>
      <c r="AD138" s="15">
        <f t="shared" si="33"/>
        <v>-173641.05</v>
      </c>
    </row>
    <row r="139" spans="1:30" x14ac:dyDescent="0.45">
      <c r="A139" s="4">
        <f t="shared" si="34"/>
        <v>137</v>
      </c>
      <c r="B139" s="4" t="s">
        <v>24</v>
      </c>
      <c r="C139" s="4" t="s">
        <v>18</v>
      </c>
      <c r="D139" s="5">
        <v>45854</v>
      </c>
      <c r="E139" s="5">
        <v>45854</v>
      </c>
      <c r="F139" s="4" t="s">
        <v>21</v>
      </c>
      <c r="G139" s="4" t="s">
        <v>25</v>
      </c>
      <c r="H139" s="4" t="s">
        <v>27</v>
      </c>
      <c r="I139" s="5">
        <f t="shared" si="24"/>
        <v>45854</v>
      </c>
      <c r="J139" s="4">
        <v>0</v>
      </c>
      <c r="K139" s="19">
        <v>31.1</v>
      </c>
      <c r="L139" s="4">
        <f t="shared" si="25"/>
        <v>0</v>
      </c>
      <c r="M139" s="4">
        <f t="shared" si="25"/>
        <v>31100</v>
      </c>
      <c r="N139" s="18">
        <v>3.8600000000000002E-2</v>
      </c>
      <c r="O139" s="8">
        <f t="shared" si="26"/>
        <v>0</v>
      </c>
      <c r="P139" s="4">
        <f t="shared" si="27"/>
        <v>29899.54</v>
      </c>
      <c r="Q139" s="4">
        <f t="shared" si="29"/>
        <v>31100</v>
      </c>
      <c r="R139" s="4">
        <v>-144096.94</v>
      </c>
      <c r="S139" s="4">
        <v>-7233.86</v>
      </c>
      <c r="T139" s="4">
        <v>-15864.67</v>
      </c>
      <c r="U139" s="4">
        <v>-1770</v>
      </c>
      <c r="V139" s="4">
        <v>0</v>
      </c>
      <c r="W139" s="4">
        <v>0</v>
      </c>
      <c r="X139" s="4">
        <v>-6.16</v>
      </c>
      <c r="Y139" s="4">
        <v>-622</v>
      </c>
      <c r="Z139" s="4">
        <f t="shared" si="28"/>
        <v>-111.96</v>
      </c>
      <c r="AA139" s="4">
        <f t="shared" si="30"/>
        <v>-169705.59</v>
      </c>
      <c r="AB139" s="20">
        <f t="shared" si="31"/>
        <v>-311</v>
      </c>
      <c r="AC139" s="15">
        <f t="shared" si="32"/>
        <v>0</v>
      </c>
      <c r="AD139" s="15">
        <f t="shared" si="33"/>
        <v>-170016.59</v>
      </c>
    </row>
    <row r="140" spans="1:30" x14ac:dyDescent="0.45">
      <c r="A140" s="4">
        <f t="shared" si="34"/>
        <v>138</v>
      </c>
      <c r="B140" s="4" t="s">
        <v>24</v>
      </c>
      <c r="C140" s="4" t="s">
        <v>20</v>
      </c>
      <c r="D140" s="5">
        <v>45854</v>
      </c>
      <c r="E140" s="5">
        <v>45854</v>
      </c>
      <c r="F140" s="4" t="s">
        <v>21</v>
      </c>
      <c r="G140" s="4" t="s">
        <v>25</v>
      </c>
      <c r="H140" s="4" t="s">
        <v>27</v>
      </c>
      <c r="I140" s="5">
        <f t="shared" si="24"/>
        <v>45854</v>
      </c>
      <c r="J140" s="4">
        <v>0</v>
      </c>
      <c r="K140" s="19">
        <v>1.85</v>
      </c>
      <c r="L140" s="4">
        <f t="shared" si="25"/>
        <v>0</v>
      </c>
      <c r="M140" s="4">
        <f t="shared" si="25"/>
        <v>1850</v>
      </c>
      <c r="N140" s="18">
        <v>3.8600000000000002E-2</v>
      </c>
      <c r="O140" s="8">
        <f t="shared" si="26"/>
        <v>0</v>
      </c>
      <c r="P140" s="4">
        <f t="shared" si="27"/>
        <v>1778.5900000000001</v>
      </c>
      <c r="Q140" s="4">
        <f t="shared" si="29"/>
        <v>1850</v>
      </c>
      <c r="R140" s="4">
        <v>-4388.3999999999996</v>
      </c>
      <c r="S140" s="4">
        <v>-430.31</v>
      </c>
      <c r="T140" s="4">
        <v>-943.71</v>
      </c>
      <c r="U140" s="4">
        <v>-1770</v>
      </c>
      <c r="V140" s="4">
        <v>0</v>
      </c>
      <c r="W140" s="4">
        <v>0</v>
      </c>
      <c r="X140" s="4">
        <v>-7.23</v>
      </c>
      <c r="Y140" s="4">
        <v>-37</v>
      </c>
      <c r="Z140" s="4">
        <f t="shared" si="28"/>
        <v>-6.66</v>
      </c>
      <c r="AA140" s="4">
        <f t="shared" si="30"/>
        <v>-7583.3099999999995</v>
      </c>
      <c r="AB140" s="20">
        <f t="shared" si="31"/>
        <v>-18.5</v>
      </c>
      <c r="AC140" s="15">
        <f t="shared" si="32"/>
        <v>0</v>
      </c>
      <c r="AD140" s="15">
        <f t="shared" si="33"/>
        <v>-7601.8099999999995</v>
      </c>
    </row>
    <row r="141" spans="1:30" x14ac:dyDescent="0.45">
      <c r="A141" s="4">
        <f t="shared" si="34"/>
        <v>139</v>
      </c>
      <c r="B141" s="4" t="s">
        <v>24</v>
      </c>
      <c r="C141" s="4" t="s">
        <v>18</v>
      </c>
      <c r="D141" s="5">
        <v>45855</v>
      </c>
      <c r="E141" s="5">
        <v>45855</v>
      </c>
      <c r="F141" s="4" t="s">
        <v>21</v>
      </c>
      <c r="G141" s="4" t="s">
        <v>25</v>
      </c>
      <c r="H141" s="4" t="s">
        <v>27</v>
      </c>
      <c r="I141" s="5">
        <f t="shared" si="24"/>
        <v>45855</v>
      </c>
      <c r="J141" s="4">
        <v>0</v>
      </c>
      <c r="K141" s="19">
        <v>34.200000000000003</v>
      </c>
      <c r="L141" s="4">
        <f t="shared" si="25"/>
        <v>0</v>
      </c>
      <c r="M141" s="4">
        <f t="shared" si="25"/>
        <v>34200</v>
      </c>
      <c r="N141" s="18">
        <v>3.8600000000000002E-2</v>
      </c>
      <c r="O141" s="8">
        <f t="shared" si="26"/>
        <v>0</v>
      </c>
      <c r="P141" s="4">
        <f t="shared" si="27"/>
        <v>32879.880000000005</v>
      </c>
      <c r="Q141" s="4">
        <f t="shared" si="29"/>
        <v>34200</v>
      </c>
      <c r="R141" s="4">
        <v>-197190.86</v>
      </c>
      <c r="S141" s="4">
        <v>-7954.92</v>
      </c>
      <c r="T141" s="4">
        <v>-17446.240000000002</v>
      </c>
      <c r="U141" s="4">
        <v>-1770</v>
      </c>
      <c r="V141" s="4">
        <v>0</v>
      </c>
      <c r="W141" s="4">
        <v>0</v>
      </c>
      <c r="X141" s="4">
        <v>-6.36</v>
      </c>
      <c r="Y141" s="4">
        <v>-684</v>
      </c>
      <c r="Z141" s="4">
        <f t="shared" si="28"/>
        <v>-123.11999999999999</v>
      </c>
      <c r="AA141" s="4">
        <f t="shared" si="30"/>
        <v>-225175.49999999997</v>
      </c>
      <c r="AB141" s="20">
        <f t="shared" si="31"/>
        <v>-342</v>
      </c>
      <c r="AC141" s="15">
        <f t="shared" si="32"/>
        <v>0</v>
      </c>
      <c r="AD141" s="15">
        <f t="shared" si="33"/>
        <v>-225517.49999999997</v>
      </c>
    </row>
    <row r="142" spans="1:30" x14ac:dyDescent="0.45">
      <c r="A142" s="4">
        <f t="shared" si="34"/>
        <v>140</v>
      </c>
      <c r="B142" s="4" t="s">
        <v>24</v>
      </c>
      <c r="C142" s="4" t="s">
        <v>18</v>
      </c>
      <c r="D142" s="5">
        <v>45856</v>
      </c>
      <c r="E142" s="5">
        <v>45856</v>
      </c>
      <c r="F142" s="4" t="s">
        <v>21</v>
      </c>
      <c r="G142" s="4" t="s">
        <v>25</v>
      </c>
      <c r="H142" s="4" t="s">
        <v>27</v>
      </c>
      <c r="I142" s="5">
        <f t="shared" si="24"/>
        <v>45856</v>
      </c>
      <c r="J142" s="4">
        <v>0</v>
      </c>
      <c r="K142" s="19">
        <v>33.200000000000003</v>
      </c>
      <c r="L142" s="4">
        <f t="shared" si="25"/>
        <v>0</v>
      </c>
      <c r="M142" s="4">
        <f t="shared" si="25"/>
        <v>33200</v>
      </c>
      <c r="N142" s="18">
        <v>3.8600000000000002E-2</v>
      </c>
      <c r="O142" s="8">
        <f t="shared" si="26"/>
        <v>0</v>
      </c>
      <c r="P142" s="4">
        <f t="shared" si="27"/>
        <v>31918.48</v>
      </c>
      <c r="Q142" s="4">
        <f t="shared" si="29"/>
        <v>33200</v>
      </c>
      <c r="R142" s="4">
        <v>-161134.03</v>
      </c>
      <c r="S142" s="4">
        <v>-7722.32</v>
      </c>
      <c r="T142" s="4">
        <v>-16936.03</v>
      </c>
      <c r="U142" s="4">
        <v>-1770</v>
      </c>
      <c r="V142" s="4">
        <v>0</v>
      </c>
      <c r="W142" s="4">
        <v>0</v>
      </c>
      <c r="X142" s="4">
        <v>-6.37</v>
      </c>
      <c r="Y142" s="4">
        <v>-664</v>
      </c>
      <c r="Z142" s="4">
        <f t="shared" si="28"/>
        <v>-119.52</v>
      </c>
      <c r="AA142" s="4">
        <f t="shared" si="30"/>
        <v>-188352.27</v>
      </c>
      <c r="AB142" s="20">
        <f t="shared" si="31"/>
        <v>-332</v>
      </c>
      <c r="AC142" s="15">
        <f t="shared" si="32"/>
        <v>0</v>
      </c>
      <c r="AD142" s="15">
        <f t="shared" si="33"/>
        <v>-188684.27</v>
      </c>
    </row>
    <row r="143" spans="1:30" x14ac:dyDescent="0.45">
      <c r="A143" s="4">
        <f t="shared" si="34"/>
        <v>141</v>
      </c>
      <c r="B143" s="4" t="s">
        <v>24</v>
      </c>
      <c r="C143" s="4" t="s">
        <v>20</v>
      </c>
      <c r="D143" s="5">
        <v>45856</v>
      </c>
      <c r="E143" s="5">
        <v>45856</v>
      </c>
      <c r="F143" s="4" t="s">
        <v>21</v>
      </c>
      <c r="G143" s="4" t="s">
        <v>25</v>
      </c>
      <c r="H143" s="4" t="s">
        <v>27</v>
      </c>
      <c r="I143" s="5">
        <f t="shared" si="24"/>
        <v>45856</v>
      </c>
      <c r="J143" s="4">
        <v>0</v>
      </c>
      <c r="K143" s="19">
        <v>1.1499999999999999</v>
      </c>
      <c r="L143" s="4">
        <f t="shared" si="25"/>
        <v>0</v>
      </c>
      <c r="M143" s="4">
        <f t="shared" si="25"/>
        <v>1150</v>
      </c>
      <c r="N143" s="18">
        <v>3.8600000000000002E-2</v>
      </c>
      <c r="O143" s="8">
        <f t="shared" si="26"/>
        <v>0</v>
      </c>
      <c r="P143" s="4">
        <f t="shared" si="27"/>
        <v>1105.6100000000001</v>
      </c>
      <c r="Q143" s="4">
        <f t="shared" si="29"/>
        <v>1150</v>
      </c>
      <c r="R143" s="4">
        <v>-3738.07</v>
      </c>
      <c r="S143" s="4">
        <v>-267.49</v>
      </c>
      <c r="T143" s="4">
        <v>-586.63</v>
      </c>
      <c r="U143" s="4">
        <v>-1770</v>
      </c>
      <c r="V143" s="4">
        <v>0</v>
      </c>
      <c r="W143" s="4">
        <v>0</v>
      </c>
      <c r="X143" s="4">
        <v>-7.95</v>
      </c>
      <c r="Y143" s="4">
        <v>-23</v>
      </c>
      <c r="Z143" s="4">
        <f t="shared" si="28"/>
        <v>-4.1399999999999997</v>
      </c>
      <c r="AA143" s="4">
        <f t="shared" si="30"/>
        <v>-6397.2800000000007</v>
      </c>
      <c r="AB143" s="20">
        <f t="shared" si="31"/>
        <v>-11.5</v>
      </c>
      <c r="AC143" s="15">
        <f t="shared" si="32"/>
        <v>0</v>
      </c>
      <c r="AD143" s="15">
        <f t="shared" si="33"/>
        <v>-6408.7800000000007</v>
      </c>
    </row>
    <row r="144" spans="1:30" x14ac:dyDescent="0.45">
      <c r="A144" s="4">
        <f t="shared" si="34"/>
        <v>142</v>
      </c>
      <c r="B144" s="4" t="s">
        <v>24</v>
      </c>
      <c r="C144" s="4" t="s">
        <v>18</v>
      </c>
      <c r="D144" s="5">
        <v>45857</v>
      </c>
      <c r="E144" s="5">
        <v>45857</v>
      </c>
      <c r="F144" s="4" t="s">
        <v>21</v>
      </c>
      <c r="G144" s="4" t="s">
        <v>25</v>
      </c>
      <c r="H144" s="4" t="s">
        <v>27</v>
      </c>
      <c r="I144" s="5">
        <f t="shared" si="24"/>
        <v>45857</v>
      </c>
      <c r="J144" s="4">
        <v>0</v>
      </c>
      <c r="K144" s="19">
        <v>28</v>
      </c>
      <c r="L144" s="4">
        <f t="shared" si="25"/>
        <v>0</v>
      </c>
      <c r="M144" s="4">
        <f t="shared" si="25"/>
        <v>28000</v>
      </c>
      <c r="N144" s="18">
        <v>3.8600000000000002E-2</v>
      </c>
      <c r="O144" s="8">
        <f t="shared" si="26"/>
        <v>0</v>
      </c>
      <c r="P144" s="4">
        <f t="shared" si="27"/>
        <v>26919.200000000001</v>
      </c>
      <c r="Q144" s="4">
        <f t="shared" si="29"/>
        <v>28000</v>
      </c>
      <c r="R144" s="4">
        <v>-135763.39000000001</v>
      </c>
      <c r="S144" s="4">
        <v>-6512.8</v>
      </c>
      <c r="T144" s="4">
        <v>-14283.46</v>
      </c>
      <c r="U144" s="4">
        <v>-1770</v>
      </c>
      <c r="V144" s="4">
        <v>0</v>
      </c>
      <c r="W144" s="4">
        <v>0</v>
      </c>
      <c r="X144" s="4">
        <v>-6.25</v>
      </c>
      <c r="Y144" s="4">
        <v>-560</v>
      </c>
      <c r="Z144" s="4">
        <f t="shared" si="28"/>
        <v>-100.8</v>
      </c>
      <c r="AA144" s="4">
        <f t="shared" si="30"/>
        <v>-158996.69999999998</v>
      </c>
      <c r="AB144" s="20">
        <f t="shared" si="31"/>
        <v>-280</v>
      </c>
      <c r="AC144" s="15">
        <f t="shared" si="32"/>
        <v>0</v>
      </c>
      <c r="AD144" s="15">
        <f t="shared" si="33"/>
        <v>-159276.69999999998</v>
      </c>
    </row>
    <row r="145" spans="1:30" x14ac:dyDescent="0.45">
      <c r="A145" s="4">
        <f t="shared" si="34"/>
        <v>143</v>
      </c>
      <c r="B145" s="4" t="s">
        <v>24</v>
      </c>
      <c r="C145" s="4" t="s">
        <v>20</v>
      </c>
      <c r="D145" s="5">
        <v>45857</v>
      </c>
      <c r="E145" s="5">
        <v>45857</v>
      </c>
      <c r="F145" s="4" t="s">
        <v>21</v>
      </c>
      <c r="G145" s="4" t="s">
        <v>25</v>
      </c>
      <c r="H145" s="4" t="s">
        <v>27</v>
      </c>
      <c r="I145" s="5">
        <f t="shared" si="24"/>
        <v>45857</v>
      </c>
      <c r="J145" s="4">
        <v>0</v>
      </c>
      <c r="K145" s="19">
        <v>4.0650000000000004</v>
      </c>
      <c r="L145" s="4">
        <f t="shared" si="25"/>
        <v>0</v>
      </c>
      <c r="M145" s="4">
        <f t="shared" si="25"/>
        <v>4065.0000000000005</v>
      </c>
      <c r="N145" s="18">
        <v>3.8600000000000002E-2</v>
      </c>
      <c r="O145" s="8">
        <f t="shared" si="26"/>
        <v>0</v>
      </c>
      <c r="P145" s="4">
        <f t="shared" si="27"/>
        <v>3908.0910000000003</v>
      </c>
      <c r="Q145" s="4">
        <f t="shared" si="29"/>
        <v>4065.0000000000005</v>
      </c>
      <c r="R145" s="4">
        <v>-18239.77</v>
      </c>
      <c r="S145" s="4">
        <v>-945.52</v>
      </c>
      <c r="T145" s="4">
        <v>-2073.61</v>
      </c>
      <c r="U145" s="4">
        <v>-1770</v>
      </c>
      <c r="V145" s="4">
        <v>0</v>
      </c>
      <c r="W145" s="4">
        <v>0</v>
      </c>
      <c r="X145" s="4">
        <v>-7.28</v>
      </c>
      <c r="Y145" s="4">
        <v>-81.3</v>
      </c>
      <c r="Z145" s="4">
        <f t="shared" si="28"/>
        <v>-14.633999999999999</v>
      </c>
      <c r="AA145" s="4">
        <f t="shared" si="30"/>
        <v>-23132.113999999998</v>
      </c>
      <c r="AB145" s="20">
        <f t="shared" si="31"/>
        <v>-40.650000000000006</v>
      </c>
      <c r="AC145" s="15">
        <f t="shared" si="32"/>
        <v>0</v>
      </c>
      <c r="AD145" s="15">
        <f t="shared" si="33"/>
        <v>-23172.763999999999</v>
      </c>
    </row>
    <row r="146" spans="1:30" x14ac:dyDescent="0.45">
      <c r="A146" s="4">
        <f t="shared" si="34"/>
        <v>144</v>
      </c>
      <c r="B146" s="4" t="s">
        <v>24</v>
      </c>
      <c r="C146" s="4" t="s">
        <v>18</v>
      </c>
      <c r="D146" s="5">
        <v>45858</v>
      </c>
      <c r="E146" s="5">
        <v>45858</v>
      </c>
      <c r="F146" s="4" t="s">
        <v>21</v>
      </c>
      <c r="G146" s="4" t="s">
        <v>25</v>
      </c>
      <c r="H146" s="4" t="s">
        <v>27</v>
      </c>
      <c r="I146" s="5">
        <f t="shared" si="24"/>
        <v>45858</v>
      </c>
      <c r="J146" s="4">
        <v>0</v>
      </c>
      <c r="K146" s="19">
        <v>34.299999999999997</v>
      </c>
      <c r="L146" s="4">
        <f t="shared" si="25"/>
        <v>0</v>
      </c>
      <c r="M146" s="4">
        <f t="shared" si="25"/>
        <v>34300</v>
      </c>
      <c r="N146" s="18">
        <v>3.8600000000000002E-2</v>
      </c>
      <c r="O146" s="8">
        <f t="shared" si="26"/>
        <v>0</v>
      </c>
      <c r="P146" s="4">
        <f t="shared" si="27"/>
        <v>32976.020000000004</v>
      </c>
      <c r="Q146" s="4">
        <f t="shared" si="29"/>
        <v>34300</v>
      </c>
      <c r="R146" s="4">
        <v>-135449.22</v>
      </c>
      <c r="S146" s="4">
        <v>-7978.18</v>
      </c>
      <c r="T146" s="4">
        <v>-17497.36</v>
      </c>
      <c r="U146" s="4">
        <v>-1770</v>
      </c>
      <c r="V146" s="4">
        <v>0</v>
      </c>
      <c r="W146" s="4">
        <v>0</v>
      </c>
      <c r="X146" s="4">
        <v>-6.04</v>
      </c>
      <c r="Y146" s="4">
        <v>-686</v>
      </c>
      <c r="Z146" s="4">
        <f t="shared" si="28"/>
        <v>-123.47999999999999</v>
      </c>
      <c r="AA146" s="4">
        <f t="shared" si="30"/>
        <v>-163510.28000000003</v>
      </c>
      <c r="AB146" s="20">
        <f t="shared" si="31"/>
        <v>-343</v>
      </c>
      <c r="AC146" s="15">
        <f t="shared" si="32"/>
        <v>0</v>
      </c>
      <c r="AD146" s="15">
        <f t="shared" si="33"/>
        <v>-163853.28000000003</v>
      </c>
    </row>
    <row r="147" spans="1:30" x14ac:dyDescent="0.45">
      <c r="A147" s="4">
        <f t="shared" si="34"/>
        <v>145</v>
      </c>
      <c r="B147" s="4" t="s">
        <v>24</v>
      </c>
      <c r="C147" s="4" t="s">
        <v>18</v>
      </c>
      <c r="D147" s="5">
        <v>45859</v>
      </c>
      <c r="E147" s="5">
        <v>45859</v>
      </c>
      <c r="F147" s="4" t="s">
        <v>21</v>
      </c>
      <c r="G147" s="4" t="s">
        <v>25</v>
      </c>
      <c r="H147" s="4" t="s">
        <v>27</v>
      </c>
      <c r="I147" s="5">
        <f t="shared" si="24"/>
        <v>45859</v>
      </c>
      <c r="J147" s="4">
        <v>0</v>
      </c>
      <c r="K147" s="19">
        <v>33.799999999999997</v>
      </c>
      <c r="L147" s="4">
        <f t="shared" si="25"/>
        <v>0</v>
      </c>
      <c r="M147" s="4">
        <f t="shared" si="25"/>
        <v>33800</v>
      </c>
      <c r="N147" s="18">
        <v>3.8899999999999997E-2</v>
      </c>
      <c r="O147" s="8">
        <f t="shared" si="26"/>
        <v>0</v>
      </c>
      <c r="P147" s="4">
        <f t="shared" si="27"/>
        <v>32485.179999999997</v>
      </c>
      <c r="Q147" s="4">
        <f t="shared" si="29"/>
        <v>33800</v>
      </c>
      <c r="R147" s="4">
        <v>-164434.96</v>
      </c>
      <c r="S147" s="4">
        <v>-7861.88</v>
      </c>
      <c r="T147" s="4">
        <v>-17242.36</v>
      </c>
      <c r="U147" s="4">
        <v>-1770</v>
      </c>
      <c r="V147" s="4">
        <v>0</v>
      </c>
      <c r="W147" s="4">
        <v>0</v>
      </c>
      <c r="X147" s="4">
        <v>-6.17</v>
      </c>
      <c r="Y147" s="4">
        <v>-676</v>
      </c>
      <c r="Z147" s="4">
        <f t="shared" si="28"/>
        <v>-121.67999999999999</v>
      </c>
      <c r="AA147" s="4">
        <f t="shared" si="30"/>
        <v>-192113.05000000002</v>
      </c>
      <c r="AB147" s="20">
        <f t="shared" si="31"/>
        <v>-338</v>
      </c>
      <c r="AC147" s="15">
        <f t="shared" si="32"/>
        <v>0</v>
      </c>
      <c r="AD147" s="15">
        <f t="shared" si="33"/>
        <v>-192451.05000000002</v>
      </c>
    </row>
    <row r="148" spans="1:30" x14ac:dyDescent="0.45">
      <c r="A148" s="4">
        <f t="shared" si="34"/>
        <v>146</v>
      </c>
      <c r="B148" s="4" t="s">
        <v>24</v>
      </c>
      <c r="C148" s="4" t="s">
        <v>18</v>
      </c>
      <c r="D148" s="5">
        <v>45860</v>
      </c>
      <c r="E148" s="5">
        <v>45860</v>
      </c>
      <c r="F148" s="4" t="s">
        <v>21</v>
      </c>
      <c r="G148" s="4" t="s">
        <v>25</v>
      </c>
      <c r="H148" s="4" t="s">
        <v>27</v>
      </c>
      <c r="I148" s="5">
        <f t="shared" si="24"/>
        <v>45860</v>
      </c>
      <c r="J148" s="4">
        <v>0</v>
      </c>
      <c r="K148" s="19">
        <v>37.200000000000003</v>
      </c>
      <c r="L148" s="4">
        <f t="shared" si="25"/>
        <v>0</v>
      </c>
      <c r="M148" s="4">
        <f t="shared" si="25"/>
        <v>37200</v>
      </c>
      <c r="N148" s="18">
        <v>3.8899999999999997E-2</v>
      </c>
      <c r="O148" s="8">
        <f t="shared" si="26"/>
        <v>0</v>
      </c>
      <c r="P148" s="4">
        <f t="shared" si="27"/>
        <v>35752.92</v>
      </c>
      <c r="Q148" s="4">
        <f t="shared" si="29"/>
        <v>37200</v>
      </c>
      <c r="R148" s="4">
        <v>-173144.91</v>
      </c>
      <c r="S148" s="4">
        <v>-8652.7199999999993</v>
      </c>
      <c r="T148" s="4">
        <v>-18976.8</v>
      </c>
      <c r="U148" s="4">
        <v>-1770</v>
      </c>
      <c r="V148" s="4">
        <v>0</v>
      </c>
      <c r="W148" s="4">
        <v>0</v>
      </c>
      <c r="X148" s="4">
        <v>-6.03</v>
      </c>
      <c r="Y148" s="4">
        <v>-744</v>
      </c>
      <c r="Z148" s="4">
        <f t="shared" si="28"/>
        <v>-133.91999999999999</v>
      </c>
      <c r="AA148" s="4">
        <f t="shared" si="30"/>
        <v>-203428.38</v>
      </c>
      <c r="AB148" s="20">
        <f t="shared" si="31"/>
        <v>-372</v>
      </c>
      <c r="AC148" s="15">
        <f t="shared" si="32"/>
        <v>0</v>
      </c>
      <c r="AD148" s="15">
        <f t="shared" si="33"/>
        <v>-203800.38</v>
      </c>
    </row>
    <row r="149" spans="1:30" x14ac:dyDescent="0.45">
      <c r="A149" s="4">
        <f t="shared" si="34"/>
        <v>147</v>
      </c>
      <c r="B149" s="4" t="s">
        <v>24</v>
      </c>
      <c r="C149" s="4" t="s">
        <v>18</v>
      </c>
      <c r="D149" s="5">
        <v>45861</v>
      </c>
      <c r="E149" s="5">
        <v>45861</v>
      </c>
      <c r="F149" s="4" t="s">
        <v>21</v>
      </c>
      <c r="G149" s="4" t="s">
        <v>25</v>
      </c>
      <c r="H149" s="4" t="s">
        <v>27</v>
      </c>
      <c r="I149" s="5">
        <f t="shared" si="24"/>
        <v>45861</v>
      </c>
      <c r="J149" s="4">
        <v>0</v>
      </c>
      <c r="K149" s="19">
        <v>37.799999999999997</v>
      </c>
      <c r="L149" s="4">
        <f t="shared" si="25"/>
        <v>0</v>
      </c>
      <c r="M149" s="4">
        <f t="shared" si="25"/>
        <v>37800</v>
      </c>
      <c r="N149" s="18">
        <v>3.8899999999999997E-2</v>
      </c>
      <c r="O149" s="8">
        <f t="shared" si="26"/>
        <v>0</v>
      </c>
      <c r="P149" s="4">
        <f t="shared" si="27"/>
        <v>36329.58</v>
      </c>
      <c r="Q149" s="4">
        <f t="shared" si="29"/>
        <v>37800</v>
      </c>
      <c r="R149" s="4">
        <v>-188712.47</v>
      </c>
      <c r="S149" s="4">
        <v>-8792.2800000000007</v>
      </c>
      <c r="T149" s="4">
        <v>-19282.8</v>
      </c>
      <c r="U149" s="4">
        <v>-1770</v>
      </c>
      <c r="V149" s="4">
        <v>0</v>
      </c>
      <c r="W149" s="4">
        <v>0</v>
      </c>
      <c r="X149" s="4">
        <v>-6.13</v>
      </c>
      <c r="Y149" s="4">
        <v>-756</v>
      </c>
      <c r="Z149" s="4">
        <f t="shared" si="28"/>
        <v>-136.07999999999998</v>
      </c>
      <c r="AA149" s="4">
        <f t="shared" si="30"/>
        <v>-219455.75999999998</v>
      </c>
      <c r="AB149" s="20">
        <f t="shared" si="31"/>
        <v>-378</v>
      </c>
      <c r="AC149" s="15">
        <f t="shared" si="32"/>
        <v>0</v>
      </c>
      <c r="AD149" s="15">
        <f t="shared" si="33"/>
        <v>-219833.75999999998</v>
      </c>
    </row>
    <row r="150" spans="1:30" x14ac:dyDescent="0.45">
      <c r="A150" s="4">
        <f t="shared" si="34"/>
        <v>148</v>
      </c>
      <c r="B150" s="4" t="s">
        <v>24</v>
      </c>
      <c r="C150" s="4" t="s">
        <v>18</v>
      </c>
      <c r="D150" s="5">
        <v>45862</v>
      </c>
      <c r="E150" s="5">
        <v>45862</v>
      </c>
      <c r="F150" s="4" t="s">
        <v>21</v>
      </c>
      <c r="G150" s="4" t="s">
        <v>25</v>
      </c>
      <c r="H150" s="4" t="s">
        <v>27</v>
      </c>
      <c r="I150" s="5">
        <f t="shared" si="24"/>
        <v>45862</v>
      </c>
      <c r="J150" s="4">
        <v>0</v>
      </c>
      <c r="K150" s="19">
        <v>36.299999999999997</v>
      </c>
      <c r="L150" s="4">
        <f t="shared" si="25"/>
        <v>0</v>
      </c>
      <c r="M150" s="4">
        <f t="shared" si="25"/>
        <v>36300</v>
      </c>
      <c r="N150" s="18">
        <v>3.8899999999999997E-2</v>
      </c>
      <c r="O150" s="8">
        <f t="shared" si="26"/>
        <v>0</v>
      </c>
      <c r="P150" s="4">
        <f t="shared" si="27"/>
        <v>34887.93</v>
      </c>
      <c r="Q150" s="4">
        <f t="shared" si="29"/>
        <v>36300</v>
      </c>
      <c r="R150" s="4">
        <v>-168912.2</v>
      </c>
      <c r="S150" s="4">
        <v>-8443.3799999999992</v>
      </c>
      <c r="T150" s="4">
        <v>-18517.2</v>
      </c>
      <c r="U150" s="4">
        <v>-1770</v>
      </c>
      <c r="V150" s="4">
        <v>0</v>
      </c>
      <c r="W150" s="4">
        <v>0</v>
      </c>
      <c r="X150" s="4">
        <v>-5.98</v>
      </c>
      <c r="Y150" s="4">
        <v>-726</v>
      </c>
      <c r="Z150" s="4">
        <f t="shared" si="28"/>
        <v>-130.68</v>
      </c>
      <c r="AA150" s="4">
        <f t="shared" si="30"/>
        <v>-198505.44000000003</v>
      </c>
      <c r="AB150" s="20">
        <f t="shared" si="31"/>
        <v>-363</v>
      </c>
      <c r="AC150" s="15">
        <f t="shared" si="32"/>
        <v>0</v>
      </c>
      <c r="AD150" s="15">
        <f t="shared" si="33"/>
        <v>-198868.44000000003</v>
      </c>
    </row>
    <row r="151" spans="1:30" x14ac:dyDescent="0.45">
      <c r="A151" s="4">
        <f t="shared" si="34"/>
        <v>149</v>
      </c>
      <c r="B151" s="4" t="s">
        <v>24</v>
      </c>
      <c r="C151" s="4" t="s">
        <v>18</v>
      </c>
      <c r="D151" s="5">
        <v>45863</v>
      </c>
      <c r="E151" s="5">
        <v>45863</v>
      </c>
      <c r="F151" s="4" t="s">
        <v>21</v>
      </c>
      <c r="G151" s="4" t="s">
        <v>25</v>
      </c>
      <c r="H151" s="4" t="s">
        <v>27</v>
      </c>
      <c r="I151" s="5">
        <f t="shared" si="24"/>
        <v>45863</v>
      </c>
      <c r="J151" s="4">
        <v>0</v>
      </c>
      <c r="K151" s="19">
        <v>36</v>
      </c>
      <c r="L151" s="4">
        <f t="shared" si="25"/>
        <v>0</v>
      </c>
      <c r="M151" s="4">
        <f t="shared" si="25"/>
        <v>36000</v>
      </c>
      <c r="N151" s="18">
        <v>3.8899999999999997E-2</v>
      </c>
      <c r="O151" s="8">
        <f t="shared" si="26"/>
        <v>0</v>
      </c>
      <c r="P151" s="4">
        <f t="shared" si="27"/>
        <v>34599.599999999999</v>
      </c>
      <c r="Q151" s="4">
        <f t="shared" si="29"/>
        <v>36000</v>
      </c>
      <c r="R151" s="4">
        <v>-164644.09</v>
      </c>
      <c r="S151" s="4">
        <v>-8373.6</v>
      </c>
      <c r="T151" s="4">
        <v>-18364.16</v>
      </c>
      <c r="U151" s="4">
        <v>-1770</v>
      </c>
      <c r="V151" s="4">
        <v>0</v>
      </c>
      <c r="W151" s="4">
        <v>0</v>
      </c>
      <c r="X151" s="4">
        <v>-6.1</v>
      </c>
      <c r="Y151" s="4">
        <v>-720</v>
      </c>
      <c r="Z151" s="4">
        <f t="shared" si="28"/>
        <v>-129.6</v>
      </c>
      <c r="AA151" s="4">
        <f t="shared" si="30"/>
        <v>-194007.55000000002</v>
      </c>
      <c r="AB151" s="20">
        <f t="shared" si="31"/>
        <v>-360</v>
      </c>
      <c r="AC151" s="15">
        <f t="shared" si="32"/>
        <v>0</v>
      </c>
      <c r="AD151" s="15">
        <f t="shared" si="33"/>
        <v>-194367.55000000002</v>
      </c>
    </row>
    <row r="152" spans="1:30" x14ac:dyDescent="0.45">
      <c r="A152" s="4">
        <f t="shared" si="34"/>
        <v>150</v>
      </c>
      <c r="B152" s="4" t="s">
        <v>24</v>
      </c>
      <c r="C152" s="4" t="s">
        <v>18</v>
      </c>
      <c r="D152" s="5">
        <v>45864</v>
      </c>
      <c r="E152" s="5">
        <v>45864</v>
      </c>
      <c r="F152" s="4" t="s">
        <v>21</v>
      </c>
      <c r="G152" s="4" t="s">
        <v>25</v>
      </c>
      <c r="H152" s="4" t="s">
        <v>27</v>
      </c>
      <c r="I152" s="5">
        <f t="shared" si="24"/>
        <v>45864</v>
      </c>
      <c r="J152" s="4">
        <v>0</v>
      </c>
      <c r="K152" s="19">
        <v>37.799999999999997</v>
      </c>
      <c r="L152" s="4">
        <f t="shared" si="25"/>
        <v>0</v>
      </c>
      <c r="M152" s="4">
        <f t="shared" si="25"/>
        <v>37800</v>
      </c>
      <c r="N152" s="18">
        <v>3.8899999999999997E-2</v>
      </c>
      <c r="O152" s="8">
        <f t="shared" si="26"/>
        <v>0</v>
      </c>
      <c r="P152" s="4">
        <f t="shared" si="27"/>
        <v>36329.58</v>
      </c>
      <c r="Q152" s="4">
        <f t="shared" si="29"/>
        <v>37800</v>
      </c>
      <c r="R152" s="4">
        <v>-163519.39000000001</v>
      </c>
      <c r="S152" s="4">
        <v>-8792.2800000000007</v>
      </c>
      <c r="T152" s="4">
        <v>-19282.8</v>
      </c>
      <c r="U152" s="4">
        <v>-1770</v>
      </c>
      <c r="V152" s="4">
        <v>0</v>
      </c>
      <c r="W152" s="4">
        <v>0</v>
      </c>
      <c r="X152" s="4">
        <v>-5.82</v>
      </c>
      <c r="Y152" s="4">
        <v>-756</v>
      </c>
      <c r="Z152" s="4">
        <f t="shared" si="28"/>
        <v>-136.07999999999998</v>
      </c>
      <c r="AA152" s="4">
        <f t="shared" si="30"/>
        <v>-194262.37</v>
      </c>
      <c r="AB152" s="20">
        <f t="shared" si="31"/>
        <v>-378</v>
      </c>
      <c r="AC152" s="15">
        <f t="shared" si="32"/>
        <v>0</v>
      </c>
      <c r="AD152" s="15">
        <f t="shared" si="33"/>
        <v>-194640.37</v>
      </c>
    </row>
    <row r="153" spans="1:30" x14ac:dyDescent="0.45">
      <c r="A153" s="4">
        <f t="shared" si="34"/>
        <v>151</v>
      </c>
      <c r="B153" s="4" t="s">
        <v>24</v>
      </c>
      <c r="C153" s="4" t="s">
        <v>18</v>
      </c>
      <c r="D153" s="5">
        <v>45865</v>
      </c>
      <c r="E153" s="5">
        <v>45865</v>
      </c>
      <c r="F153" s="4" t="s">
        <v>21</v>
      </c>
      <c r="G153" s="4" t="s">
        <v>25</v>
      </c>
      <c r="H153" s="4" t="s">
        <v>27</v>
      </c>
      <c r="I153" s="5">
        <f t="shared" si="24"/>
        <v>45865</v>
      </c>
      <c r="J153" s="4">
        <v>0</v>
      </c>
      <c r="K153" s="19">
        <v>31.5</v>
      </c>
      <c r="L153" s="4">
        <f t="shared" si="25"/>
        <v>0</v>
      </c>
      <c r="M153" s="4">
        <f t="shared" si="25"/>
        <v>31500</v>
      </c>
      <c r="N153" s="18">
        <v>3.8899999999999997E-2</v>
      </c>
      <c r="O153" s="8">
        <f t="shared" si="26"/>
        <v>0</v>
      </c>
      <c r="P153" s="4">
        <f t="shared" si="27"/>
        <v>30274.649999999998</v>
      </c>
      <c r="Q153" s="4">
        <f t="shared" si="29"/>
        <v>31500</v>
      </c>
      <c r="R153" s="4">
        <v>-61681.62</v>
      </c>
      <c r="S153" s="4">
        <v>-7326.9</v>
      </c>
      <c r="T153" s="4">
        <v>-16084.08</v>
      </c>
      <c r="U153" s="4">
        <v>-1770</v>
      </c>
      <c r="V153" s="4">
        <v>0</v>
      </c>
      <c r="W153" s="4">
        <v>0</v>
      </c>
      <c r="X153" s="4">
        <v>-5.91</v>
      </c>
      <c r="Y153" s="4">
        <v>-630</v>
      </c>
      <c r="Z153" s="4">
        <f t="shared" si="28"/>
        <v>-113.39999999999999</v>
      </c>
      <c r="AA153" s="4">
        <f t="shared" si="30"/>
        <v>-87611.91</v>
      </c>
      <c r="AB153" s="20">
        <f t="shared" si="31"/>
        <v>-315</v>
      </c>
      <c r="AC153" s="15">
        <f t="shared" si="32"/>
        <v>0</v>
      </c>
      <c r="AD153" s="15">
        <f t="shared" si="33"/>
        <v>-87926.91</v>
      </c>
    </row>
    <row r="154" spans="1:30" x14ac:dyDescent="0.45">
      <c r="A154" s="4">
        <f t="shared" si="34"/>
        <v>152</v>
      </c>
      <c r="B154" s="4" t="s">
        <v>24</v>
      </c>
      <c r="C154" s="4" t="s">
        <v>18</v>
      </c>
      <c r="D154" s="5">
        <v>45866</v>
      </c>
      <c r="E154" s="5">
        <v>45866</v>
      </c>
      <c r="F154" s="4" t="s">
        <v>21</v>
      </c>
      <c r="G154" s="4" t="s">
        <v>25</v>
      </c>
      <c r="H154" s="4" t="s">
        <v>27</v>
      </c>
      <c r="I154" s="5">
        <f t="shared" si="24"/>
        <v>45866</v>
      </c>
      <c r="J154" s="4">
        <v>0</v>
      </c>
      <c r="K154" s="19">
        <v>33.9</v>
      </c>
      <c r="L154" s="4">
        <f t="shared" ref="L154:L217" si="35">J154*1000</f>
        <v>0</v>
      </c>
      <c r="M154" s="4">
        <f t="shared" ref="M154:M217" si="36">K154*1000</f>
        <v>33900</v>
      </c>
      <c r="N154" s="18">
        <v>3.6200000000000003E-2</v>
      </c>
      <c r="O154" s="8">
        <f t="shared" ref="O154:O217" si="37">L154/(1-N154)</f>
        <v>0</v>
      </c>
      <c r="P154" s="4">
        <f t="shared" ref="P154:P217" si="38">M154*(1-N154)</f>
        <v>32672.82</v>
      </c>
      <c r="Q154" s="4">
        <f t="shared" si="29"/>
        <v>33900</v>
      </c>
      <c r="R154" s="4">
        <v>-103457.3</v>
      </c>
      <c r="S154" s="4">
        <v>-7885.14</v>
      </c>
      <c r="T154" s="4">
        <v>-17309.59</v>
      </c>
      <c r="U154" s="4">
        <v>-1770</v>
      </c>
      <c r="V154" s="4">
        <v>0</v>
      </c>
      <c r="W154" s="4">
        <v>0</v>
      </c>
      <c r="X154" s="4">
        <v>-6.02</v>
      </c>
      <c r="Y154" s="4">
        <v>-678</v>
      </c>
      <c r="Z154" s="4">
        <f t="shared" si="28"/>
        <v>-122.03999999999999</v>
      </c>
      <c r="AA154" s="4">
        <f t="shared" si="30"/>
        <v>-131228.09</v>
      </c>
      <c r="AB154" s="20">
        <f t="shared" si="31"/>
        <v>-339</v>
      </c>
      <c r="AC154" s="15">
        <f t="shared" si="32"/>
        <v>0</v>
      </c>
      <c r="AD154" s="15">
        <f t="shared" si="33"/>
        <v>-131567.09</v>
      </c>
    </row>
    <row r="155" spans="1:30" x14ac:dyDescent="0.45">
      <c r="A155" s="4">
        <f t="shared" si="34"/>
        <v>153</v>
      </c>
      <c r="B155" s="4" t="s">
        <v>24</v>
      </c>
      <c r="C155" s="4" t="s">
        <v>20</v>
      </c>
      <c r="D155" s="5">
        <v>45866</v>
      </c>
      <c r="E155" s="5">
        <v>45866</v>
      </c>
      <c r="F155" s="4" t="s">
        <v>21</v>
      </c>
      <c r="G155" s="4" t="s">
        <v>25</v>
      </c>
      <c r="H155" s="4" t="s">
        <v>27</v>
      </c>
      <c r="I155" s="5">
        <f t="shared" si="24"/>
        <v>45866</v>
      </c>
      <c r="J155" s="4">
        <v>0</v>
      </c>
      <c r="K155" s="19">
        <v>3.9</v>
      </c>
      <c r="L155" s="4">
        <f t="shared" si="35"/>
        <v>0</v>
      </c>
      <c r="M155" s="4">
        <f t="shared" si="36"/>
        <v>3900</v>
      </c>
      <c r="N155" s="18">
        <v>3.6200000000000003E-2</v>
      </c>
      <c r="O155" s="8">
        <f t="shared" si="37"/>
        <v>0</v>
      </c>
      <c r="P155" s="4">
        <f t="shared" si="38"/>
        <v>3758.82</v>
      </c>
      <c r="Q155" s="4">
        <f t="shared" si="29"/>
        <v>3900</v>
      </c>
      <c r="R155" s="4">
        <v>-14058.47</v>
      </c>
      <c r="S155" s="4">
        <v>-907.14</v>
      </c>
      <c r="T155" s="4">
        <v>-1991.37</v>
      </c>
      <c r="U155" s="4">
        <v>-1770</v>
      </c>
      <c r="V155" s="4">
        <v>0</v>
      </c>
      <c r="W155" s="4">
        <v>0</v>
      </c>
      <c r="X155" s="4">
        <v>-7.07</v>
      </c>
      <c r="Y155" s="4">
        <v>-78</v>
      </c>
      <c r="Z155" s="4">
        <f t="shared" si="28"/>
        <v>-14.04</v>
      </c>
      <c r="AA155" s="4">
        <f t="shared" si="30"/>
        <v>-18826.09</v>
      </c>
      <c r="AB155" s="20">
        <f t="shared" si="31"/>
        <v>-39</v>
      </c>
      <c r="AC155" s="15">
        <f t="shared" si="32"/>
        <v>0</v>
      </c>
      <c r="AD155" s="15">
        <f t="shared" si="33"/>
        <v>-18865.09</v>
      </c>
    </row>
    <row r="156" spans="1:30" x14ac:dyDescent="0.45">
      <c r="A156" s="4">
        <f t="shared" si="34"/>
        <v>154</v>
      </c>
      <c r="B156" s="4" t="s">
        <v>24</v>
      </c>
      <c r="C156" s="4" t="s">
        <v>18</v>
      </c>
      <c r="D156" s="5">
        <v>45867</v>
      </c>
      <c r="E156" s="5">
        <v>45867</v>
      </c>
      <c r="F156" s="4" t="s">
        <v>21</v>
      </c>
      <c r="G156" s="4" t="s">
        <v>25</v>
      </c>
      <c r="H156" s="4" t="s">
        <v>27</v>
      </c>
      <c r="I156" s="5">
        <f t="shared" si="24"/>
        <v>45867</v>
      </c>
      <c r="J156" s="4">
        <v>0</v>
      </c>
      <c r="K156" s="19">
        <v>37.4</v>
      </c>
      <c r="L156" s="4">
        <f t="shared" si="35"/>
        <v>0</v>
      </c>
      <c r="M156" s="4">
        <f t="shared" si="36"/>
        <v>37400</v>
      </c>
      <c r="N156" s="18">
        <v>3.6200000000000003E-2</v>
      </c>
      <c r="O156" s="8">
        <f t="shared" si="37"/>
        <v>0</v>
      </c>
      <c r="P156" s="4">
        <f t="shared" si="38"/>
        <v>36046.120000000003</v>
      </c>
      <c r="Q156" s="4">
        <f t="shared" si="29"/>
        <v>37400</v>
      </c>
      <c r="R156" s="4">
        <v>-120041.66</v>
      </c>
      <c r="S156" s="4">
        <v>-8699.24</v>
      </c>
      <c r="T156" s="4">
        <v>-19096.68</v>
      </c>
      <c r="U156" s="4">
        <v>-1770</v>
      </c>
      <c r="V156" s="4">
        <v>0</v>
      </c>
      <c r="W156" s="4">
        <v>0</v>
      </c>
      <c r="X156" s="4">
        <v>-5.91</v>
      </c>
      <c r="Y156" s="4">
        <v>-748</v>
      </c>
      <c r="Z156" s="4">
        <f t="shared" si="28"/>
        <v>-134.63999999999999</v>
      </c>
      <c r="AA156" s="4">
        <f t="shared" si="30"/>
        <v>-150496.13000000003</v>
      </c>
      <c r="AB156" s="20">
        <f t="shared" si="31"/>
        <v>-374</v>
      </c>
      <c r="AC156" s="15">
        <f t="shared" si="32"/>
        <v>0</v>
      </c>
      <c r="AD156" s="15">
        <f t="shared" si="33"/>
        <v>-150870.13000000003</v>
      </c>
    </row>
    <row r="157" spans="1:30" x14ac:dyDescent="0.45">
      <c r="A157" s="4">
        <f t="shared" si="34"/>
        <v>155</v>
      </c>
      <c r="B157" s="4" t="s">
        <v>24</v>
      </c>
      <c r="C157" s="4" t="s">
        <v>20</v>
      </c>
      <c r="D157" s="5">
        <v>45867</v>
      </c>
      <c r="E157" s="5">
        <v>45867</v>
      </c>
      <c r="F157" s="4" t="s">
        <v>21</v>
      </c>
      <c r="G157" s="4" t="s">
        <v>25</v>
      </c>
      <c r="H157" s="4" t="s">
        <v>27</v>
      </c>
      <c r="I157" s="5">
        <f t="shared" si="24"/>
        <v>45867</v>
      </c>
      <c r="J157" s="4">
        <v>0</v>
      </c>
      <c r="K157" s="19">
        <v>0.6</v>
      </c>
      <c r="L157" s="4">
        <f t="shared" si="35"/>
        <v>0</v>
      </c>
      <c r="M157" s="4">
        <f t="shared" si="36"/>
        <v>600</v>
      </c>
      <c r="N157" s="18">
        <v>3.6200000000000003E-2</v>
      </c>
      <c r="O157" s="8">
        <f t="shared" si="37"/>
        <v>0</v>
      </c>
      <c r="P157" s="4">
        <f t="shared" si="38"/>
        <v>578.28</v>
      </c>
      <c r="Q157" s="4">
        <f t="shared" si="29"/>
        <v>600</v>
      </c>
      <c r="R157" s="4">
        <v>-1834.09</v>
      </c>
      <c r="S157" s="4">
        <v>-139.56</v>
      </c>
      <c r="T157" s="4">
        <v>-306.36</v>
      </c>
      <c r="U157" s="4">
        <v>-1770</v>
      </c>
      <c r="V157" s="4">
        <v>0</v>
      </c>
      <c r="W157" s="4">
        <v>0</v>
      </c>
      <c r="X157" s="4">
        <v>-7.27</v>
      </c>
      <c r="Y157" s="4">
        <v>-12</v>
      </c>
      <c r="Z157" s="4">
        <f t="shared" si="28"/>
        <v>-2.16</v>
      </c>
      <c r="AA157" s="4">
        <f t="shared" si="30"/>
        <v>-4071.4399999999996</v>
      </c>
      <c r="AB157" s="20">
        <f t="shared" si="31"/>
        <v>-6</v>
      </c>
      <c r="AC157" s="15">
        <f t="shared" si="32"/>
        <v>0</v>
      </c>
      <c r="AD157" s="15">
        <f t="shared" si="33"/>
        <v>-4077.4399999999996</v>
      </c>
    </row>
    <row r="158" spans="1:30" x14ac:dyDescent="0.45">
      <c r="A158" s="4">
        <f t="shared" si="34"/>
        <v>156</v>
      </c>
      <c r="B158" s="4" t="s">
        <v>24</v>
      </c>
      <c r="C158" s="4" t="s">
        <v>18</v>
      </c>
      <c r="D158" s="5">
        <v>45868</v>
      </c>
      <c r="E158" s="5">
        <v>45868</v>
      </c>
      <c r="F158" s="4" t="s">
        <v>21</v>
      </c>
      <c r="G158" s="4" t="s">
        <v>25</v>
      </c>
      <c r="H158" s="4" t="s">
        <v>27</v>
      </c>
      <c r="I158" s="5">
        <f t="shared" si="24"/>
        <v>45868</v>
      </c>
      <c r="J158" s="4">
        <v>0</v>
      </c>
      <c r="K158" s="19">
        <v>35</v>
      </c>
      <c r="L158" s="4">
        <f t="shared" si="35"/>
        <v>0</v>
      </c>
      <c r="M158" s="4">
        <f t="shared" si="36"/>
        <v>35000</v>
      </c>
      <c r="N158" s="18">
        <v>3.6200000000000003E-2</v>
      </c>
      <c r="O158" s="8">
        <f t="shared" si="37"/>
        <v>0</v>
      </c>
      <c r="P158" s="4">
        <f t="shared" si="38"/>
        <v>33733</v>
      </c>
      <c r="Q158" s="4">
        <f t="shared" si="29"/>
        <v>35000</v>
      </c>
      <c r="R158" s="4">
        <v>-133159.71</v>
      </c>
      <c r="S158" s="4">
        <v>-8141</v>
      </c>
      <c r="T158" s="4">
        <v>-17870.88</v>
      </c>
      <c r="U158" s="4">
        <v>-1770</v>
      </c>
      <c r="V158" s="4">
        <v>0</v>
      </c>
      <c r="W158" s="4">
        <v>0</v>
      </c>
      <c r="X158" s="4">
        <v>-6.02</v>
      </c>
      <c r="Y158" s="4">
        <v>-700</v>
      </c>
      <c r="Z158" s="4">
        <f t="shared" si="28"/>
        <v>-126</v>
      </c>
      <c r="AA158" s="4">
        <f t="shared" si="30"/>
        <v>-161773.60999999999</v>
      </c>
      <c r="AB158" s="20">
        <f t="shared" si="31"/>
        <v>-350</v>
      </c>
      <c r="AC158" s="15">
        <f t="shared" si="32"/>
        <v>0</v>
      </c>
      <c r="AD158" s="15">
        <f t="shared" si="33"/>
        <v>-162123.60999999999</v>
      </c>
    </row>
    <row r="159" spans="1:30" x14ac:dyDescent="0.45">
      <c r="A159" s="4">
        <f t="shared" si="34"/>
        <v>157</v>
      </c>
      <c r="B159" s="4" t="s">
        <v>24</v>
      </c>
      <c r="C159" s="4" t="s">
        <v>18</v>
      </c>
      <c r="D159" s="5">
        <v>45869</v>
      </c>
      <c r="E159" s="5">
        <v>45869</v>
      </c>
      <c r="F159" s="4" t="s">
        <v>21</v>
      </c>
      <c r="G159" s="4" t="s">
        <v>25</v>
      </c>
      <c r="H159" s="4" t="s">
        <v>27</v>
      </c>
      <c r="I159" s="5">
        <f t="shared" si="24"/>
        <v>45869</v>
      </c>
      <c r="J159" s="4">
        <v>0</v>
      </c>
      <c r="K159" s="19">
        <v>35</v>
      </c>
      <c r="L159" s="4">
        <f t="shared" si="35"/>
        <v>0</v>
      </c>
      <c r="M159" s="4">
        <f t="shared" si="36"/>
        <v>35000</v>
      </c>
      <c r="N159" s="18">
        <v>3.6200000000000003E-2</v>
      </c>
      <c r="O159" s="8">
        <f t="shared" si="37"/>
        <v>0</v>
      </c>
      <c r="P159" s="4">
        <f t="shared" si="38"/>
        <v>33733</v>
      </c>
      <c r="Q159" s="4">
        <f t="shared" si="29"/>
        <v>35000</v>
      </c>
      <c r="R159" s="4">
        <v>-137707.76</v>
      </c>
      <c r="S159" s="4">
        <v>-8141</v>
      </c>
      <c r="T159" s="4">
        <v>-17870.88</v>
      </c>
      <c r="U159" s="4">
        <v>-1770</v>
      </c>
      <c r="V159" s="4">
        <v>0</v>
      </c>
      <c r="W159" s="4">
        <v>0</v>
      </c>
      <c r="X159" s="4">
        <v>-5.88</v>
      </c>
      <c r="Y159" s="4">
        <v>-700</v>
      </c>
      <c r="Z159" s="4">
        <f t="shared" si="28"/>
        <v>-126</v>
      </c>
      <c r="AA159" s="4">
        <f t="shared" si="30"/>
        <v>-166321.52000000002</v>
      </c>
      <c r="AB159" s="20">
        <f t="shared" si="31"/>
        <v>-350</v>
      </c>
      <c r="AC159" s="15">
        <f t="shared" si="32"/>
        <v>0</v>
      </c>
      <c r="AD159" s="15">
        <f t="shared" si="33"/>
        <v>-166671.52000000002</v>
      </c>
    </row>
    <row r="160" spans="1:30" x14ac:dyDescent="0.45">
      <c r="A160" s="4">
        <f t="shared" si="34"/>
        <v>158</v>
      </c>
      <c r="B160" s="4" t="s">
        <v>24</v>
      </c>
      <c r="C160" s="4" t="s">
        <v>20</v>
      </c>
      <c r="D160" s="5">
        <v>45870</v>
      </c>
      <c r="E160" s="5">
        <v>45870</v>
      </c>
      <c r="F160" s="4" t="s">
        <v>21</v>
      </c>
      <c r="G160" s="4" t="s">
        <v>25</v>
      </c>
      <c r="H160" s="4" t="s">
        <v>27</v>
      </c>
      <c r="I160" s="5">
        <f t="shared" si="24"/>
        <v>45870</v>
      </c>
      <c r="J160" s="4">
        <v>0</v>
      </c>
      <c r="K160" s="19">
        <v>14.21</v>
      </c>
      <c r="L160" s="4">
        <f t="shared" si="35"/>
        <v>0</v>
      </c>
      <c r="M160" s="4">
        <f t="shared" si="36"/>
        <v>14210</v>
      </c>
      <c r="N160" s="18">
        <v>3.6200000000000003E-2</v>
      </c>
      <c r="O160" s="8">
        <f t="shared" si="37"/>
        <v>0</v>
      </c>
      <c r="P160" s="4">
        <f t="shared" si="38"/>
        <v>13695.598</v>
      </c>
      <c r="Q160" s="4">
        <f t="shared" si="29"/>
        <v>14210</v>
      </c>
      <c r="R160" s="4">
        <v>-56018.82</v>
      </c>
      <c r="S160" s="4">
        <v>-3305.24</v>
      </c>
      <c r="T160" s="4">
        <v>-7255.57</v>
      </c>
      <c r="U160" s="4">
        <v>-1770</v>
      </c>
      <c r="V160" s="4">
        <v>0</v>
      </c>
      <c r="W160" s="4">
        <v>0</v>
      </c>
      <c r="X160" s="4">
        <v>-6.91</v>
      </c>
      <c r="Y160" s="4">
        <v>-284.2</v>
      </c>
      <c r="Z160" s="4">
        <f t="shared" si="28"/>
        <v>-51.155999999999999</v>
      </c>
      <c r="AA160" s="4">
        <f t="shared" si="30"/>
        <v>-68691.896000000008</v>
      </c>
      <c r="AB160" s="20">
        <f t="shared" si="31"/>
        <v>-142.10000000000002</v>
      </c>
      <c r="AC160" s="15">
        <f t="shared" si="32"/>
        <v>0</v>
      </c>
      <c r="AD160" s="15">
        <f t="shared" si="33"/>
        <v>-68833.996000000014</v>
      </c>
    </row>
    <row r="161" spans="1:30" x14ac:dyDescent="0.45">
      <c r="A161" s="4">
        <f t="shared" si="34"/>
        <v>159</v>
      </c>
      <c r="B161" s="4" t="s">
        <v>24</v>
      </c>
      <c r="C161" s="4" t="s">
        <v>20</v>
      </c>
      <c r="D161" s="5">
        <v>45871</v>
      </c>
      <c r="E161" s="5">
        <v>45871</v>
      </c>
      <c r="F161" s="4" t="s">
        <v>21</v>
      </c>
      <c r="G161" s="4" t="s">
        <v>25</v>
      </c>
      <c r="H161" s="4" t="s">
        <v>27</v>
      </c>
      <c r="I161" s="5">
        <f t="shared" si="24"/>
        <v>45871</v>
      </c>
      <c r="J161" s="4">
        <v>0</v>
      </c>
      <c r="K161" s="19">
        <v>11.282500000000001</v>
      </c>
      <c r="L161" s="4">
        <f t="shared" si="35"/>
        <v>0</v>
      </c>
      <c r="M161" s="4">
        <f t="shared" si="36"/>
        <v>11282.5</v>
      </c>
      <c r="N161" s="18">
        <v>3.6200000000000003E-2</v>
      </c>
      <c r="O161" s="8">
        <f t="shared" si="37"/>
        <v>0</v>
      </c>
      <c r="P161" s="4">
        <f t="shared" si="38"/>
        <v>10874.0735</v>
      </c>
      <c r="Q161" s="4">
        <f t="shared" si="29"/>
        <v>11282.5</v>
      </c>
      <c r="R161" s="4">
        <v>-38554.800000000003</v>
      </c>
      <c r="S161" s="4">
        <v>-2624.32</v>
      </c>
      <c r="T161" s="4">
        <v>-5760.84</v>
      </c>
      <c r="U161" s="4">
        <v>-1770</v>
      </c>
      <c r="V161" s="4">
        <v>0</v>
      </c>
      <c r="W161" s="4">
        <v>0</v>
      </c>
      <c r="X161" s="4">
        <v>-7.08</v>
      </c>
      <c r="Y161" s="4">
        <v>-225.65</v>
      </c>
      <c r="Z161" s="4">
        <f t="shared" si="28"/>
        <v>-40.616999999999997</v>
      </c>
      <c r="AA161" s="4">
        <f t="shared" si="30"/>
        <v>-48983.307000000008</v>
      </c>
      <c r="AB161" s="20">
        <f t="shared" si="31"/>
        <v>-112.825</v>
      </c>
      <c r="AC161" s="15">
        <f t="shared" si="32"/>
        <v>0</v>
      </c>
      <c r="AD161" s="15">
        <f t="shared" si="33"/>
        <v>-49096.132000000005</v>
      </c>
    </row>
    <row r="162" spans="1:30" x14ac:dyDescent="0.45">
      <c r="A162" s="4">
        <f t="shared" si="34"/>
        <v>160</v>
      </c>
      <c r="B162" s="4" t="s">
        <v>24</v>
      </c>
      <c r="C162" s="4" t="s">
        <v>20</v>
      </c>
      <c r="D162" s="5">
        <v>45872</v>
      </c>
      <c r="E162" s="5">
        <v>45872</v>
      </c>
      <c r="F162" s="4" t="s">
        <v>21</v>
      </c>
      <c r="G162" s="4" t="s">
        <v>25</v>
      </c>
      <c r="H162" s="4" t="s">
        <v>27</v>
      </c>
      <c r="I162" s="5">
        <f t="shared" si="24"/>
        <v>45872</v>
      </c>
      <c r="J162" s="4">
        <v>0</v>
      </c>
      <c r="K162" s="19">
        <v>12.3</v>
      </c>
      <c r="L162" s="4">
        <f t="shared" si="35"/>
        <v>0</v>
      </c>
      <c r="M162" s="4">
        <f t="shared" si="36"/>
        <v>12300</v>
      </c>
      <c r="N162" s="18">
        <v>3.6200000000000003E-2</v>
      </c>
      <c r="O162" s="8">
        <f t="shared" si="37"/>
        <v>0</v>
      </c>
      <c r="P162" s="4">
        <f t="shared" si="38"/>
        <v>11854.74</v>
      </c>
      <c r="Q162" s="4">
        <f t="shared" si="29"/>
        <v>12300</v>
      </c>
      <c r="R162" s="4">
        <v>-32577.439999999999</v>
      </c>
      <c r="S162" s="4">
        <v>-2860.98</v>
      </c>
      <c r="T162" s="4">
        <v>-6280.42</v>
      </c>
      <c r="U162" s="4">
        <v>-1770</v>
      </c>
      <c r="V162" s="4">
        <v>0</v>
      </c>
      <c r="W162" s="4">
        <v>0</v>
      </c>
      <c r="X162" s="4">
        <v>-6.86</v>
      </c>
      <c r="Y162" s="4">
        <v>-246</v>
      </c>
      <c r="Z162" s="4">
        <f t="shared" si="28"/>
        <v>-44.28</v>
      </c>
      <c r="AA162" s="4">
        <f t="shared" si="30"/>
        <v>-43785.979999999996</v>
      </c>
      <c r="AB162" s="20">
        <f t="shared" si="31"/>
        <v>-123</v>
      </c>
      <c r="AC162" s="15">
        <f t="shared" si="32"/>
        <v>0</v>
      </c>
      <c r="AD162" s="15">
        <f t="shared" si="33"/>
        <v>-43908.979999999996</v>
      </c>
    </row>
    <row r="163" spans="1:30" x14ac:dyDescent="0.45">
      <c r="A163" s="4">
        <f t="shared" si="34"/>
        <v>161</v>
      </c>
      <c r="B163" s="4" t="s">
        <v>24</v>
      </c>
      <c r="C163" s="4" t="s">
        <v>20</v>
      </c>
      <c r="D163" s="5">
        <v>45873</v>
      </c>
      <c r="E163" s="5">
        <v>45873</v>
      </c>
      <c r="F163" s="4" t="s">
        <v>21</v>
      </c>
      <c r="G163" s="4" t="s">
        <v>25</v>
      </c>
      <c r="H163" s="4" t="s">
        <v>27</v>
      </c>
      <c r="I163" s="5">
        <f t="shared" si="24"/>
        <v>45873</v>
      </c>
      <c r="J163" s="4">
        <v>0</v>
      </c>
      <c r="K163" s="19">
        <v>12.18</v>
      </c>
      <c r="L163" s="4">
        <f t="shared" si="35"/>
        <v>0</v>
      </c>
      <c r="M163" s="4">
        <f t="shared" si="36"/>
        <v>12180</v>
      </c>
      <c r="N163" s="18">
        <v>4.02E-2</v>
      </c>
      <c r="O163" s="8">
        <f t="shared" si="37"/>
        <v>0</v>
      </c>
      <c r="P163" s="4">
        <f t="shared" si="38"/>
        <v>11690.364</v>
      </c>
      <c r="Q163" s="4">
        <f t="shared" si="29"/>
        <v>12180</v>
      </c>
      <c r="R163" s="4">
        <v>-39863.199999999997</v>
      </c>
      <c r="S163" s="4">
        <v>-2833.06</v>
      </c>
      <c r="T163" s="4">
        <v>-6218.97</v>
      </c>
      <c r="U163" s="4">
        <v>-1770</v>
      </c>
      <c r="V163" s="4">
        <v>0</v>
      </c>
      <c r="W163" s="4">
        <v>0</v>
      </c>
      <c r="X163" s="4">
        <v>-7.04</v>
      </c>
      <c r="Y163" s="4">
        <v>-243.6</v>
      </c>
      <c r="Z163" s="4">
        <f t="shared" si="28"/>
        <v>-43.847999999999999</v>
      </c>
      <c r="AA163" s="4">
        <f t="shared" si="30"/>
        <v>-50979.717999999993</v>
      </c>
      <c r="AB163" s="20">
        <f t="shared" si="31"/>
        <v>-121.8</v>
      </c>
      <c r="AC163" s="15">
        <f t="shared" si="32"/>
        <v>0</v>
      </c>
      <c r="AD163" s="15">
        <f t="shared" si="33"/>
        <v>-51101.517999999996</v>
      </c>
    </row>
    <row r="164" spans="1:30" x14ac:dyDescent="0.45">
      <c r="A164" s="4">
        <f t="shared" si="34"/>
        <v>162</v>
      </c>
      <c r="B164" s="4" t="s">
        <v>24</v>
      </c>
      <c r="C164" s="4" t="s">
        <v>20</v>
      </c>
      <c r="D164" s="5">
        <v>45874</v>
      </c>
      <c r="E164" s="5">
        <v>45874</v>
      </c>
      <c r="F164" s="4" t="s">
        <v>21</v>
      </c>
      <c r="G164" s="4" t="s">
        <v>25</v>
      </c>
      <c r="H164" s="4" t="s">
        <v>27</v>
      </c>
      <c r="I164" s="5">
        <f t="shared" si="24"/>
        <v>45874</v>
      </c>
      <c r="J164" s="4">
        <v>0</v>
      </c>
      <c r="K164" s="19">
        <v>11.835000000000001</v>
      </c>
      <c r="L164" s="4">
        <f t="shared" si="35"/>
        <v>0</v>
      </c>
      <c r="M164" s="4">
        <f t="shared" si="36"/>
        <v>11835</v>
      </c>
      <c r="N164" s="18">
        <v>4.02E-2</v>
      </c>
      <c r="O164" s="8">
        <f t="shared" si="37"/>
        <v>0</v>
      </c>
      <c r="P164" s="4">
        <f t="shared" si="38"/>
        <v>11359.233</v>
      </c>
      <c r="Q164" s="4">
        <f t="shared" si="29"/>
        <v>11835</v>
      </c>
      <c r="R164" s="4">
        <v>-37311.58</v>
      </c>
      <c r="S164" s="4">
        <v>-2752.82</v>
      </c>
      <c r="T164" s="4">
        <v>-6042.97</v>
      </c>
      <c r="U164" s="4">
        <v>-1770</v>
      </c>
      <c r="V164" s="4">
        <v>0</v>
      </c>
      <c r="W164" s="4">
        <v>0</v>
      </c>
      <c r="X164" s="4">
        <v>-6.73</v>
      </c>
      <c r="Y164" s="4">
        <v>-236.7</v>
      </c>
      <c r="Z164" s="4">
        <f t="shared" si="28"/>
        <v>-42.605999999999995</v>
      </c>
      <c r="AA164" s="4">
        <f t="shared" si="30"/>
        <v>-48163.406000000003</v>
      </c>
      <c r="AB164" s="20">
        <f t="shared" si="31"/>
        <v>-118.35000000000001</v>
      </c>
      <c r="AC164" s="15">
        <f t="shared" si="32"/>
        <v>0</v>
      </c>
      <c r="AD164" s="15">
        <f t="shared" si="33"/>
        <v>-48281.756000000001</v>
      </c>
    </row>
    <row r="165" spans="1:30" x14ac:dyDescent="0.45">
      <c r="A165" s="4">
        <f t="shared" si="34"/>
        <v>163</v>
      </c>
      <c r="B165" s="4" t="s">
        <v>24</v>
      </c>
      <c r="C165" s="4" t="s">
        <v>20</v>
      </c>
      <c r="D165" s="5">
        <v>45875</v>
      </c>
      <c r="E165" s="5">
        <v>45875</v>
      </c>
      <c r="F165" s="4" t="s">
        <v>21</v>
      </c>
      <c r="G165" s="4" t="s">
        <v>25</v>
      </c>
      <c r="H165" s="4" t="s">
        <v>27</v>
      </c>
      <c r="I165" s="5">
        <f t="shared" si="24"/>
        <v>45875</v>
      </c>
      <c r="J165" s="4">
        <v>0</v>
      </c>
      <c r="K165" s="19">
        <v>12.824999999999999</v>
      </c>
      <c r="L165" s="4">
        <f t="shared" si="35"/>
        <v>0</v>
      </c>
      <c r="M165" s="4">
        <f t="shared" si="36"/>
        <v>12825</v>
      </c>
      <c r="N165" s="18">
        <v>4.02E-2</v>
      </c>
      <c r="O165" s="8">
        <f t="shared" si="37"/>
        <v>0</v>
      </c>
      <c r="P165" s="4">
        <f t="shared" si="38"/>
        <v>12309.434999999999</v>
      </c>
      <c r="Q165" s="4">
        <f t="shared" si="29"/>
        <v>12825</v>
      </c>
      <c r="R165" s="4">
        <v>-47341.1</v>
      </c>
      <c r="S165" s="4">
        <v>-2983.11</v>
      </c>
      <c r="T165" s="4">
        <v>-6548.45</v>
      </c>
      <c r="U165" s="4">
        <v>-1770</v>
      </c>
      <c r="V165" s="4">
        <v>0</v>
      </c>
      <c r="W165" s="4">
        <v>0</v>
      </c>
      <c r="X165" s="4">
        <v>-6.56</v>
      </c>
      <c r="Y165" s="4">
        <v>-256.5</v>
      </c>
      <c r="Z165" s="4">
        <f t="shared" si="28"/>
        <v>-46.17</v>
      </c>
      <c r="AA165" s="4">
        <f t="shared" si="30"/>
        <v>-58951.889999999992</v>
      </c>
      <c r="AB165" s="20">
        <f t="shared" si="31"/>
        <v>-128.25</v>
      </c>
      <c r="AC165" s="15">
        <f t="shared" si="32"/>
        <v>0</v>
      </c>
      <c r="AD165" s="15">
        <f t="shared" si="33"/>
        <v>-59080.139999999992</v>
      </c>
    </row>
    <row r="166" spans="1:30" x14ac:dyDescent="0.45">
      <c r="A166" s="4">
        <f t="shared" si="34"/>
        <v>164</v>
      </c>
      <c r="B166" s="4" t="s">
        <v>24</v>
      </c>
      <c r="C166" s="4" t="s">
        <v>20</v>
      </c>
      <c r="D166" s="5">
        <v>45876</v>
      </c>
      <c r="E166" s="5">
        <v>45876</v>
      </c>
      <c r="F166" s="4" t="s">
        <v>21</v>
      </c>
      <c r="G166" s="4" t="s">
        <v>25</v>
      </c>
      <c r="H166" s="4" t="s">
        <v>27</v>
      </c>
      <c r="I166" s="5">
        <f t="shared" si="24"/>
        <v>45876</v>
      </c>
      <c r="J166" s="4">
        <v>0</v>
      </c>
      <c r="K166" s="19">
        <v>15.58</v>
      </c>
      <c r="L166" s="4">
        <f t="shared" si="35"/>
        <v>0</v>
      </c>
      <c r="M166" s="4">
        <f t="shared" si="36"/>
        <v>15580</v>
      </c>
      <c r="N166" s="18">
        <v>4.02E-2</v>
      </c>
      <c r="O166" s="8">
        <f t="shared" si="37"/>
        <v>0</v>
      </c>
      <c r="P166" s="4">
        <f t="shared" si="38"/>
        <v>14953.683999999999</v>
      </c>
      <c r="Q166" s="4">
        <f t="shared" si="29"/>
        <v>15580</v>
      </c>
      <c r="R166" s="4">
        <v>-63638.92</v>
      </c>
      <c r="S166" s="4">
        <v>-3623.91</v>
      </c>
      <c r="T166" s="4">
        <v>-7955.16</v>
      </c>
      <c r="U166" s="4">
        <v>-1770</v>
      </c>
      <c r="V166" s="4">
        <v>0</v>
      </c>
      <c r="W166" s="4">
        <v>0</v>
      </c>
      <c r="X166" s="4">
        <v>-6.87</v>
      </c>
      <c r="Y166" s="4">
        <v>-311.60000000000002</v>
      </c>
      <c r="Z166" s="4">
        <f t="shared" si="28"/>
        <v>-56.088000000000001</v>
      </c>
      <c r="AA166" s="4">
        <f t="shared" si="30"/>
        <v>-77362.54800000001</v>
      </c>
      <c r="AB166" s="20">
        <f t="shared" si="31"/>
        <v>-155.80000000000001</v>
      </c>
      <c r="AC166" s="15">
        <f t="shared" si="32"/>
        <v>0</v>
      </c>
      <c r="AD166" s="15">
        <f t="shared" si="33"/>
        <v>-77518.348000000013</v>
      </c>
    </row>
    <row r="167" spans="1:30" x14ac:dyDescent="0.45">
      <c r="A167" s="4">
        <f t="shared" si="34"/>
        <v>165</v>
      </c>
      <c r="B167" s="4" t="s">
        <v>24</v>
      </c>
      <c r="C167" s="4" t="s">
        <v>20</v>
      </c>
      <c r="D167" s="5">
        <v>45877</v>
      </c>
      <c r="E167" s="5">
        <v>45877</v>
      </c>
      <c r="F167" s="4" t="s">
        <v>21</v>
      </c>
      <c r="G167" s="4" t="s">
        <v>25</v>
      </c>
      <c r="H167" s="4" t="s">
        <v>27</v>
      </c>
      <c r="I167" s="5">
        <f t="shared" si="24"/>
        <v>45877</v>
      </c>
      <c r="J167" s="4">
        <v>0</v>
      </c>
      <c r="K167" s="19">
        <v>15.04</v>
      </c>
      <c r="L167" s="4">
        <f t="shared" si="35"/>
        <v>0</v>
      </c>
      <c r="M167" s="4">
        <f t="shared" si="36"/>
        <v>15040</v>
      </c>
      <c r="N167" s="18">
        <v>4.02E-2</v>
      </c>
      <c r="O167" s="8">
        <f t="shared" si="37"/>
        <v>0</v>
      </c>
      <c r="P167" s="4">
        <f t="shared" si="38"/>
        <v>14435.392</v>
      </c>
      <c r="Q167" s="4">
        <f t="shared" si="29"/>
        <v>15040</v>
      </c>
      <c r="R167" s="4">
        <v>-57143.02</v>
      </c>
      <c r="S167" s="4">
        <v>-3498.3</v>
      </c>
      <c r="T167" s="4">
        <v>-7679.7</v>
      </c>
      <c r="U167" s="4">
        <v>-1770</v>
      </c>
      <c r="V167" s="4">
        <v>0</v>
      </c>
      <c r="W167" s="4">
        <v>0</v>
      </c>
      <c r="X167" s="4">
        <v>-6.84</v>
      </c>
      <c r="Y167" s="4">
        <v>-300.8</v>
      </c>
      <c r="Z167" s="4">
        <f t="shared" si="28"/>
        <v>-54.143999999999998</v>
      </c>
      <c r="AA167" s="4">
        <f t="shared" si="30"/>
        <v>-70452.804000000004</v>
      </c>
      <c r="AB167" s="20">
        <f t="shared" si="31"/>
        <v>-150.39999999999998</v>
      </c>
      <c r="AC167" s="15">
        <f t="shared" si="32"/>
        <v>0</v>
      </c>
      <c r="AD167" s="15">
        <f t="shared" si="33"/>
        <v>-70603.203999999998</v>
      </c>
    </row>
    <row r="168" spans="1:30" x14ac:dyDescent="0.45">
      <c r="A168" s="4">
        <f t="shared" si="34"/>
        <v>166</v>
      </c>
      <c r="B168" s="4" t="s">
        <v>24</v>
      </c>
      <c r="C168" s="4" t="s">
        <v>20</v>
      </c>
      <c r="D168" s="5">
        <v>45878</v>
      </c>
      <c r="E168" s="5">
        <v>45878</v>
      </c>
      <c r="F168" s="4" t="s">
        <v>21</v>
      </c>
      <c r="G168" s="4" t="s">
        <v>25</v>
      </c>
      <c r="H168" s="4" t="s">
        <v>27</v>
      </c>
      <c r="I168" s="5">
        <f t="shared" si="24"/>
        <v>45878</v>
      </c>
      <c r="J168" s="4">
        <v>0</v>
      </c>
      <c r="K168" s="19">
        <v>36.35</v>
      </c>
      <c r="L168" s="4">
        <f t="shared" si="35"/>
        <v>0</v>
      </c>
      <c r="M168" s="4">
        <f t="shared" si="36"/>
        <v>36350</v>
      </c>
      <c r="N168" s="18">
        <v>4.02E-2</v>
      </c>
      <c r="O168" s="8">
        <f t="shared" si="37"/>
        <v>0</v>
      </c>
      <c r="P168" s="4">
        <f t="shared" si="38"/>
        <v>34888.729999999996</v>
      </c>
      <c r="Q168" s="4">
        <f t="shared" si="29"/>
        <v>36350</v>
      </c>
      <c r="R168" s="4">
        <v>-132692.07999999999</v>
      </c>
      <c r="S168" s="4">
        <v>-8455.01</v>
      </c>
      <c r="T168" s="4">
        <v>-18560.400000000001</v>
      </c>
      <c r="U168" s="4">
        <v>-1770</v>
      </c>
      <c r="V168" s="4">
        <v>0</v>
      </c>
      <c r="W168" s="4">
        <v>0</v>
      </c>
      <c r="X168" s="4">
        <v>-6.58</v>
      </c>
      <c r="Y168" s="4">
        <v>-727</v>
      </c>
      <c r="Z168" s="4">
        <f t="shared" si="28"/>
        <v>-130.85999999999999</v>
      </c>
      <c r="AA168" s="4">
        <f t="shared" si="30"/>
        <v>-162341.92999999996</v>
      </c>
      <c r="AB168" s="20">
        <f t="shared" si="31"/>
        <v>-363.5</v>
      </c>
      <c r="AC168" s="15">
        <f t="shared" si="32"/>
        <v>0</v>
      </c>
      <c r="AD168" s="15">
        <f t="shared" si="33"/>
        <v>-162705.42999999996</v>
      </c>
    </row>
    <row r="169" spans="1:30" x14ac:dyDescent="0.45">
      <c r="A169" s="4">
        <f t="shared" si="34"/>
        <v>167</v>
      </c>
      <c r="B169" s="4" t="s">
        <v>24</v>
      </c>
      <c r="C169" s="4" t="s">
        <v>20</v>
      </c>
      <c r="D169" s="5">
        <v>45879</v>
      </c>
      <c r="E169" s="5">
        <v>45879</v>
      </c>
      <c r="F169" s="4" t="s">
        <v>21</v>
      </c>
      <c r="G169" s="4" t="s">
        <v>25</v>
      </c>
      <c r="H169" s="4" t="s">
        <v>27</v>
      </c>
      <c r="I169" s="5">
        <f t="shared" si="24"/>
        <v>45879</v>
      </c>
      <c r="J169" s="4">
        <v>0</v>
      </c>
      <c r="K169" s="19">
        <v>13.5</v>
      </c>
      <c r="L169" s="4">
        <f t="shared" si="35"/>
        <v>0</v>
      </c>
      <c r="M169" s="4">
        <f t="shared" si="36"/>
        <v>13500</v>
      </c>
      <c r="N169" s="18">
        <v>4.02E-2</v>
      </c>
      <c r="O169" s="8">
        <f t="shared" si="37"/>
        <v>0</v>
      </c>
      <c r="P169" s="4">
        <f t="shared" si="38"/>
        <v>12957.3</v>
      </c>
      <c r="Q169" s="4">
        <f t="shared" si="29"/>
        <v>13500</v>
      </c>
      <c r="R169" s="4">
        <v>-28732.2</v>
      </c>
      <c r="S169" s="4">
        <v>-3140.1</v>
      </c>
      <c r="T169" s="4">
        <v>-6893.32</v>
      </c>
      <c r="U169" s="4">
        <v>-1770</v>
      </c>
      <c r="V169" s="4">
        <v>0</v>
      </c>
      <c r="W169" s="4">
        <v>0</v>
      </c>
      <c r="X169" s="4">
        <v>-6.82</v>
      </c>
      <c r="Y169" s="4">
        <v>-270</v>
      </c>
      <c r="Z169" s="4">
        <f t="shared" si="28"/>
        <v>-48.6</v>
      </c>
      <c r="AA169" s="4">
        <f t="shared" si="30"/>
        <v>-40861.039999999994</v>
      </c>
      <c r="AB169" s="20">
        <f t="shared" si="31"/>
        <v>-135</v>
      </c>
      <c r="AC169" s="15">
        <f t="shared" si="32"/>
        <v>0</v>
      </c>
      <c r="AD169" s="15">
        <f t="shared" si="33"/>
        <v>-40996.039999999994</v>
      </c>
    </row>
    <row r="170" spans="1:30" x14ac:dyDescent="0.45">
      <c r="A170" s="4">
        <f t="shared" si="34"/>
        <v>168</v>
      </c>
      <c r="B170" s="4" t="s">
        <v>24</v>
      </c>
      <c r="C170" s="4" t="s">
        <v>20</v>
      </c>
      <c r="D170" s="5">
        <v>45880</v>
      </c>
      <c r="E170" s="5">
        <v>45880</v>
      </c>
      <c r="F170" s="4" t="s">
        <v>21</v>
      </c>
      <c r="G170" s="4" t="s">
        <v>25</v>
      </c>
      <c r="H170" s="4" t="s">
        <v>27</v>
      </c>
      <c r="I170" s="5">
        <f t="shared" si="24"/>
        <v>45880</v>
      </c>
      <c r="J170" s="4">
        <v>0</v>
      </c>
      <c r="K170" s="19">
        <v>17.399999999999999</v>
      </c>
      <c r="L170" s="4">
        <f t="shared" si="35"/>
        <v>0</v>
      </c>
      <c r="M170" s="4">
        <f t="shared" si="36"/>
        <v>17400</v>
      </c>
      <c r="N170" s="18">
        <v>3.6499999999999998E-2</v>
      </c>
      <c r="O170" s="8">
        <f t="shared" si="37"/>
        <v>0</v>
      </c>
      <c r="P170" s="4">
        <f t="shared" si="38"/>
        <v>16764.900000000001</v>
      </c>
      <c r="Q170" s="4">
        <f t="shared" si="29"/>
        <v>17400</v>
      </c>
      <c r="R170" s="4">
        <v>-55520.19</v>
      </c>
      <c r="S170" s="4">
        <v>-4047.24</v>
      </c>
      <c r="T170" s="4">
        <v>-8884.7800000000007</v>
      </c>
      <c r="U170" s="4">
        <v>-1770</v>
      </c>
      <c r="V170" s="4">
        <v>0</v>
      </c>
      <c r="W170" s="4">
        <v>0</v>
      </c>
      <c r="X170" s="4">
        <v>-6.79</v>
      </c>
      <c r="Y170" s="4">
        <v>-348</v>
      </c>
      <c r="Z170" s="4">
        <f t="shared" si="28"/>
        <v>-62.64</v>
      </c>
      <c r="AA170" s="4">
        <f t="shared" si="30"/>
        <v>-70639.64</v>
      </c>
      <c r="AB170" s="20">
        <f t="shared" si="31"/>
        <v>-174</v>
      </c>
      <c r="AC170" s="15">
        <f t="shared" si="32"/>
        <v>0</v>
      </c>
      <c r="AD170" s="15">
        <f t="shared" si="33"/>
        <v>-70813.64</v>
      </c>
    </row>
    <row r="171" spans="1:30" x14ac:dyDescent="0.45">
      <c r="A171" s="4">
        <f t="shared" si="34"/>
        <v>169</v>
      </c>
      <c r="B171" s="4" t="s">
        <v>24</v>
      </c>
      <c r="C171" s="4" t="s">
        <v>20</v>
      </c>
      <c r="D171" s="5">
        <v>45881</v>
      </c>
      <c r="E171" s="5">
        <v>45881</v>
      </c>
      <c r="F171" s="4" t="s">
        <v>21</v>
      </c>
      <c r="G171" s="4" t="s">
        <v>25</v>
      </c>
      <c r="H171" s="4" t="s">
        <v>27</v>
      </c>
      <c r="I171" s="5">
        <f t="shared" si="24"/>
        <v>45881</v>
      </c>
      <c r="J171" s="4">
        <v>0</v>
      </c>
      <c r="K171" s="19">
        <v>15.717499999999999</v>
      </c>
      <c r="L171" s="4">
        <f t="shared" si="35"/>
        <v>0</v>
      </c>
      <c r="M171" s="4">
        <f t="shared" si="36"/>
        <v>15717.5</v>
      </c>
      <c r="N171" s="18">
        <v>3.6499999999999998E-2</v>
      </c>
      <c r="O171" s="8">
        <f t="shared" si="37"/>
        <v>0</v>
      </c>
      <c r="P171" s="4">
        <f t="shared" si="38"/>
        <v>15143.811250000001</v>
      </c>
      <c r="Q171" s="4">
        <f t="shared" si="29"/>
        <v>15717.5</v>
      </c>
      <c r="R171" s="4">
        <v>-49318</v>
      </c>
      <c r="S171" s="4">
        <v>-3655.88</v>
      </c>
      <c r="T171" s="4">
        <v>-8025.52</v>
      </c>
      <c r="U171" s="4">
        <v>-1770</v>
      </c>
      <c r="V171" s="4">
        <v>0</v>
      </c>
      <c r="W171" s="4">
        <v>0</v>
      </c>
      <c r="X171" s="4">
        <v>-6.93</v>
      </c>
      <c r="Y171" s="4">
        <v>-314.35000000000002</v>
      </c>
      <c r="Z171" s="4">
        <f t="shared" si="28"/>
        <v>-56.583000000000006</v>
      </c>
      <c r="AA171" s="4">
        <f t="shared" si="30"/>
        <v>-63147.262999999992</v>
      </c>
      <c r="AB171" s="20">
        <f t="shared" si="31"/>
        <v>-157.17499999999998</v>
      </c>
      <c r="AC171" s="15">
        <f t="shared" si="32"/>
        <v>0</v>
      </c>
      <c r="AD171" s="15">
        <f t="shared" si="33"/>
        <v>-63304.437999999995</v>
      </c>
    </row>
    <row r="172" spans="1:30" x14ac:dyDescent="0.45">
      <c r="A172" s="4">
        <f t="shared" si="34"/>
        <v>170</v>
      </c>
      <c r="B172" s="4" t="s">
        <v>24</v>
      </c>
      <c r="C172" s="4" t="s">
        <v>20</v>
      </c>
      <c r="D172" s="5">
        <v>45882</v>
      </c>
      <c r="E172" s="5">
        <v>45882</v>
      </c>
      <c r="F172" s="4" t="s">
        <v>21</v>
      </c>
      <c r="G172" s="4" t="s">
        <v>25</v>
      </c>
      <c r="H172" s="4" t="s">
        <v>27</v>
      </c>
      <c r="I172" s="5">
        <f t="shared" si="24"/>
        <v>45882</v>
      </c>
      <c r="J172" s="4">
        <v>0</v>
      </c>
      <c r="K172" s="19">
        <v>15.8375</v>
      </c>
      <c r="L172" s="4">
        <f t="shared" si="35"/>
        <v>0</v>
      </c>
      <c r="M172" s="4">
        <f t="shared" si="36"/>
        <v>15837.5</v>
      </c>
      <c r="N172" s="18">
        <v>3.6499999999999998E-2</v>
      </c>
      <c r="O172" s="8">
        <f t="shared" si="37"/>
        <v>0</v>
      </c>
      <c r="P172" s="4">
        <f t="shared" si="38"/>
        <v>15259.43125</v>
      </c>
      <c r="Q172" s="4">
        <f t="shared" si="29"/>
        <v>15837.5</v>
      </c>
      <c r="R172" s="4">
        <v>-60515.33</v>
      </c>
      <c r="S172" s="4">
        <v>-3683.8</v>
      </c>
      <c r="T172" s="4">
        <v>-8086.79</v>
      </c>
      <c r="U172" s="4">
        <v>-1770</v>
      </c>
      <c r="V172" s="4">
        <v>0</v>
      </c>
      <c r="W172" s="4">
        <v>0</v>
      </c>
      <c r="X172" s="4">
        <v>-6.69</v>
      </c>
      <c r="Y172" s="4">
        <v>-316.75</v>
      </c>
      <c r="Z172" s="4">
        <f t="shared" si="28"/>
        <v>-57.015000000000001</v>
      </c>
      <c r="AA172" s="4">
        <f t="shared" si="30"/>
        <v>-74436.375</v>
      </c>
      <c r="AB172" s="20">
        <f t="shared" si="31"/>
        <v>-158.375</v>
      </c>
      <c r="AC172" s="15">
        <f t="shared" si="32"/>
        <v>0</v>
      </c>
      <c r="AD172" s="15">
        <f t="shared" si="33"/>
        <v>-74594.75</v>
      </c>
    </row>
    <row r="173" spans="1:30" x14ac:dyDescent="0.45">
      <c r="A173" s="4">
        <f t="shared" si="34"/>
        <v>171</v>
      </c>
      <c r="B173" s="4" t="s">
        <v>24</v>
      </c>
      <c r="C173" s="4" t="s">
        <v>20</v>
      </c>
      <c r="D173" s="5">
        <v>45883</v>
      </c>
      <c r="E173" s="5">
        <v>45883</v>
      </c>
      <c r="F173" s="4" t="s">
        <v>21</v>
      </c>
      <c r="G173" s="4" t="s">
        <v>25</v>
      </c>
      <c r="H173" s="4" t="s">
        <v>27</v>
      </c>
      <c r="I173" s="5">
        <f t="shared" si="24"/>
        <v>45883</v>
      </c>
      <c r="J173" s="4">
        <v>0</v>
      </c>
      <c r="K173" s="19">
        <v>17.122499999999999</v>
      </c>
      <c r="L173" s="4">
        <f t="shared" si="35"/>
        <v>0</v>
      </c>
      <c r="M173" s="4">
        <f t="shared" si="36"/>
        <v>17122.5</v>
      </c>
      <c r="N173" s="18">
        <v>3.6499999999999998E-2</v>
      </c>
      <c r="O173" s="8">
        <f t="shared" si="37"/>
        <v>0</v>
      </c>
      <c r="P173" s="4">
        <f t="shared" si="38"/>
        <v>16497.528750000001</v>
      </c>
      <c r="Q173" s="4">
        <f t="shared" si="29"/>
        <v>17122.5</v>
      </c>
      <c r="R173" s="4">
        <v>-64823.85</v>
      </c>
      <c r="S173" s="4">
        <v>-3982.7</v>
      </c>
      <c r="T173" s="4">
        <v>-8742.9599999999991</v>
      </c>
      <c r="U173" s="4">
        <v>-1770</v>
      </c>
      <c r="V173" s="4">
        <v>0</v>
      </c>
      <c r="W173" s="4">
        <v>0</v>
      </c>
      <c r="X173" s="4">
        <v>-6.86</v>
      </c>
      <c r="Y173" s="4">
        <v>-342.45</v>
      </c>
      <c r="Z173" s="4">
        <f t="shared" si="28"/>
        <v>-61.640999999999998</v>
      </c>
      <c r="AA173" s="4">
        <f t="shared" si="30"/>
        <v>-79730.46100000001</v>
      </c>
      <c r="AB173" s="20">
        <f t="shared" si="31"/>
        <v>-171.22499999999999</v>
      </c>
      <c r="AC173" s="15">
        <f t="shared" si="32"/>
        <v>0</v>
      </c>
      <c r="AD173" s="15">
        <f t="shared" si="33"/>
        <v>-79901.686000000016</v>
      </c>
    </row>
    <row r="174" spans="1:30" x14ac:dyDescent="0.45">
      <c r="A174" s="4">
        <f t="shared" si="34"/>
        <v>172</v>
      </c>
      <c r="B174" s="4" t="s">
        <v>24</v>
      </c>
      <c r="C174" s="4" t="s">
        <v>20</v>
      </c>
      <c r="D174" s="5">
        <v>45884</v>
      </c>
      <c r="E174" s="5">
        <v>45884</v>
      </c>
      <c r="F174" s="4" t="s">
        <v>21</v>
      </c>
      <c r="G174" s="4" t="s">
        <v>25</v>
      </c>
      <c r="H174" s="4" t="s">
        <v>27</v>
      </c>
      <c r="I174" s="5">
        <f t="shared" si="24"/>
        <v>45884</v>
      </c>
      <c r="J174" s="4">
        <v>0</v>
      </c>
      <c r="K174" s="19">
        <v>15.2</v>
      </c>
      <c r="L174" s="4">
        <f t="shared" si="35"/>
        <v>0</v>
      </c>
      <c r="M174" s="4">
        <f t="shared" si="36"/>
        <v>15200</v>
      </c>
      <c r="N174" s="18">
        <v>3.6499999999999998E-2</v>
      </c>
      <c r="O174" s="8">
        <f t="shared" si="37"/>
        <v>0</v>
      </c>
      <c r="P174" s="4">
        <f t="shared" si="38"/>
        <v>14645.2</v>
      </c>
      <c r="Q174" s="4">
        <f t="shared" si="29"/>
        <v>15200</v>
      </c>
      <c r="R174" s="4">
        <v>-39407.879999999997</v>
      </c>
      <c r="S174" s="4">
        <v>-3535.52</v>
      </c>
      <c r="T174" s="4">
        <v>-7761.24</v>
      </c>
      <c r="U174" s="4">
        <v>-1770</v>
      </c>
      <c r="V174" s="4">
        <v>0</v>
      </c>
      <c r="W174" s="4">
        <v>0</v>
      </c>
      <c r="X174" s="4">
        <v>-6.77</v>
      </c>
      <c r="Y174" s="4">
        <v>-304</v>
      </c>
      <c r="Z174" s="4">
        <f t="shared" si="28"/>
        <v>-54.72</v>
      </c>
      <c r="AA174" s="4">
        <f t="shared" si="30"/>
        <v>-52840.12999999999</v>
      </c>
      <c r="AB174" s="20">
        <f t="shared" si="31"/>
        <v>-152</v>
      </c>
      <c r="AC174" s="15">
        <f t="shared" si="32"/>
        <v>0</v>
      </c>
      <c r="AD174" s="15">
        <f t="shared" si="33"/>
        <v>-52992.12999999999</v>
      </c>
    </row>
    <row r="175" spans="1:30" x14ac:dyDescent="0.45">
      <c r="A175" s="4">
        <f t="shared" si="34"/>
        <v>173</v>
      </c>
      <c r="B175" s="4" t="s">
        <v>24</v>
      </c>
      <c r="C175" s="4" t="s">
        <v>20</v>
      </c>
      <c r="D175" s="5">
        <v>45885</v>
      </c>
      <c r="E175" s="5">
        <v>45885</v>
      </c>
      <c r="F175" s="4" t="s">
        <v>21</v>
      </c>
      <c r="G175" s="4" t="s">
        <v>25</v>
      </c>
      <c r="H175" s="4" t="s">
        <v>27</v>
      </c>
      <c r="I175" s="5">
        <f t="shared" si="24"/>
        <v>45885</v>
      </c>
      <c r="J175" s="4">
        <v>0</v>
      </c>
      <c r="K175" s="19">
        <v>13.5825</v>
      </c>
      <c r="L175" s="4">
        <f t="shared" si="35"/>
        <v>0</v>
      </c>
      <c r="M175" s="4">
        <f t="shared" si="36"/>
        <v>13582.5</v>
      </c>
      <c r="N175" s="18">
        <v>3.6499999999999998E-2</v>
      </c>
      <c r="O175" s="8">
        <f t="shared" si="37"/>
        <v>0</v>
      </c>
      <c r="P175" s="4">
        <f t="shared" si="38"/>
        <v>13086.73875</v>
      </c>
      <c r="Q175" s="4">
        <f t="shared" si="29"/>
        <v>13582.5</v>
      </c>
      <c r="R175" s="4">
        <v>-53649.36</v>
      </c>
      <c r="S175" s="4">
        <v>-3159.29</v>
      </c>
      <c r="T175" s="4">
        <v>-6935.2</v>
      </c>
      <c r="U175" s="4">
        <v>-1770</v>
      </c>
      <c r="V175" s="4">
        <v>0</v>
      </c>
      <c r="W175" s="4">
        <v>0</v>
      </c>
      <c r="X175" s="4">
        <v>-6.93</v>
      </c>
      <c r="Y175" s="4">
        <v>-271.64999999999998</v>
      </c>
      <c r="Z175" s="4">
        <f t="shared" si="28"/>
        <v>-48.896999999999991</v>
      </c>
      <c r="AA175" s="4">
        <f t="shared" si="30"/>
        <v>-65841.32699999999</v>
      </c>
      <c r="AB175" s="20">
        <f t="shared" si="31"/>
        <v>-135.82499999999999</v>
      </c>
      <c r="AC175" s="15">
        <f t="shared" si="32"/>
        <v>0</v>
      </c>
      <c r="AD175" s="15">
        <f t="shared" si="33"/>
        <v>-65977.151999999987</v>
      </c>
    </row>
    <row r="176" spans="1:30" x14ac:dyDescent="0.45">
      <c r="A176" s="4">
        <f t="shared" si="34"/>
        <v>174</v>
      </c>
      <c r="B176" s="4" t="s">
        <v>24</v>
      </c>
      <c r="C176" s="4" t="s">
        <v>20</v>
      </c>
      <c r="D176" s="5">
        <v>45886</v>
      </c>
      <c r="E176" s="5">
        <v>45886</v>
      </c>
      <c r="F176" s="4" t="s">
        <v>21</v>
      </c>
      <c r="G176" s="4" t="s">
        <v>25</v>
      </c>
      <c r="H176" s="4" t="s">
        <v>27</v>
      </c>
      <c r="I176" s="5">
        <f t="shared" si="24"/>
        <v>45886</v>
      </c>
      <c r="J176" s="4">
        <v>0</v>
      </c>
      <c r="K176" s="19">
        <v>13.15</v>
      </c>
      <c r="L176" s="4">
        <f t="shared" si="35"/>
        <v>0</v>
      </c>
      <c r="M176" s="4">
        <f t="shared" si="36"/>
        <v>13150</v>
      </c>
      <c r="N176" s="18">
        <v>3.6499999999999998E-2</v>
      </c>
      <c r="O176" s="8">
        <f t="shared" si="37"/>
        <v>0</v>
      </c>
      <c r="P176" s="4">
        <f t="shared" si="38"/>
        <v>12670.025</v>
      </c>
      <c r="Q176" s="4">
        <f t="shared" si="29"/>
        <v>13150</v>
      </c>
      <c r="R176" s="4">
        <v>-41931.83</v>
      </c>
      <c r="S176" s="4">
        <v>-3058.69</v>
      </c>
      <c r="T176" s="4">
        <v>-6714.34</v>
      </c>
      <c r="U176" s="4">
        <v>-1770</v>
      </c>
      <c r="V176" s="4">
        <v>0</v>
      </c>
      <c r="W176" s="4">
        <v>0</v>
      </c>
      <c r="X176" s="4">
        <v>-6.73</v>
      </c>
      <c r="Y176" s="4">
        <v>-263</v>
      </c>
      <c r="Z176" s="4">
        <f t="shared" si="28"/>
        <v>-47.339999999999996</v>
      </c>
      <c r="AA176" s="4">
        <f t="shared" si="30"/>
        <v>-53791.93</v>
      </c>
      <c r="AB176" s="20">
        <f t="shared" si="31"/>
        <v>-131.5</v>
      </c>
      <c r="AC176" s="15">
        <f t="shared" si="32"/>
        <v>0</v>
      </c>
      <c r="AD176" s="15">
        <f t="shared" si="33"/>
        <v>-53923.43</v>
      </c>
    </row>
    <row r="177" spans="1:30" x14ac:dyDescent="0.45">
      <c r="A177" s="4">
        <f t="shared" si="34"/>
        <v>175</v>
      </c>
      <c r="B177" s="4" t="s">
        <v>24</v>
      </c>
      <c r="C177" s="4" t="s">
        <v>20</v>
      </c>
      <c r="D177" s="5">
        <v>45887</v>
      </c>
      <c r="E177" s="5">
        <v>45887</v>
      </c>
      <c r="F177" s="4" t="s">
        <v>21</v>
      </c>
      <c r="G177" s="4" t="s">
        <v>25</v>
      </c>
      <c r="H177" s="4" t="s">
        <v>27</v>
      </c>
      <c r="I177" s="5">
        <f t="shared" si="24"/>
        <v>45887</v>
      </c>
      <c r="J177" s="4">
        <v>0</v>
      </c>
      <c r="K177" s="19">
        <v>15.45</v>
      </c>
      <c r="L177" s="4">
        <f t="shared" si="35"/>
        <v>0</v>
      </c>
      <c r="M177" s="4">
        <f t="shared" si="36"/>
        <v>15450</v>
      </c>
      <c r="N177" s="18">
        <v>3.4700000000000002E-2</v>
      </c>
      <c r="O177" s="8">
        <f t="shared" si="37"/>
        <v>0</v>
      </c>
      <c r="P177" s="4">
        <f t="shared" si="38"/>
        <v>14913.885</v>
      </c>
      <c r="Q177" s="4">
        <f t="shared" si="29"/>
        <v>15450</v>
      </c>
      <c r="R177" s="4">
        <v>-48061.86</v>
      </c>
      <c r="S177" s="4">
        <v>-3593.69</v>
      </c>
      <c r="T177" s="4">
        <v>-7888.62</v>
      </c>
      <c r="U177" s="4">
        <v>-1770</v>
      </c>
      <c r="V177" s="4">
        <v>0</v>
      </c>
      <c r="W177" s="4">
        <v>0</v>
      </c>
      <c r="X177" s="4">
        <v>-6.94</v>
      </c>
      <c r="Y177" s="4">
        <v>-309</v>
      </c>
      <c r="Z177" s="4">
        <f t="shared" si="28"/>
        <v>-55.62</v>
      </c>
      <c r="AA177" s="4">
        <f t="shared" si="30"/>
        <v>-61685.73000000001</v>
      </c>
      <c r="AB177" s="20">
        <f t="shared" si="31"/>
        <v>-154.5</v>
      </c>
      <c r="AC177" s="15">
        <f t="shared" si="32"/>
        <v>0</v>
      </c>
      <c r="AD177" s="15">
        <f t="shared" si="33"/>
        <v>-61840.23000000001</v>
      </c>
    </row>
    <row r="178" spans="1:30" x14ac:dyDescent="0.45">
      <c r="A178" s="4">
        <f t="shared" si="34"/>
        <v>176</v>
      </c>
      <c r="B178" s="4" t="s">
        <v>24</v>
      </c>
      <c r="C178" s="4" t="s">
        <v>20</v>
      </c>
      <c r="D178" s="5">
        <v>45888</v>
      </c>
      <c r="E178" s="5">
        <v>45888</v>
      </c>
      <c r="F178" s="4" t="s">
        <v>21</v>
      </c>
      <c r="G178" s="4" t="s">
        <v>25</v>
      </c>
      <c r="H178" s="4" t="s">
        <v>27</v>
      </c>
      <c r="I178" s="5">
        <f t="shared" si="24"/>
        <v>45888</v>
      </c>
      <c r="J178" s="4">
        <v>0</v>
      </c>
      <c r="K178" s="19">
        <v>15.73</v>
      </c>
      <c r="L178" s="4">
        <f t="shared" si="35"/>
        <v>0</v>
      </c>
      <c r="M178" s="4">
        <f t="shared" si="36"/>
        <v>15730</v>
      </c>
      <c r="N178" s="18">
        <v>3.4700000000000002E-2</v>
      </c>
      <c r="O178" s="8">
        <f t="shared" si="37"/>
        <v>0</v>
      </c>
      <c r="P178" s="4">
        <f t="shared" si="38"/>
        <v>15184.169</v>
      </c>
      <c r="Q178" s="4">
        <f t="shared" si="29"/>
        <v>15730</v>
      </c>
      <c r="R178" s="4">
        <v>-51825.4</v>
      </c>
      <c r="S178" s="4">
        <v>-3658.8</v>
      </c>
      <c r="T178" s="4">
        <v>-8031.79</v>
      </c>
      <c r="U178" s="4">
        <v>-1770</v>
      </c>
      <c r="V178" s="4">
        <v>0</v>
      </c>
      <c r="W178" s="4">
        <v>0</v>
      </c>
      <c r="X178" s="4">
        <v>-6.73</v>
      </c>
      <c r="Y178" s="4">
        <v>-314.60000000000002</v>
      </c>
      <c r="Z178" s="4">
        <f t="shared" si="28"/>
        <v>-56.628</v>
      </c>
      <c r="AA178" s="4">
        <f t="shared" si="30"/>
        <v>-65663.948000000004</v>
      </c>
      <c r="AB178" s="20">
        <f t="shared" si="31"/>
        <v>-157.30000000000001</v>
      </c>
      <c r="AC178" s="15">
        <f t="shared" si="32"/>
        <v>0</v>
      </c>
      <c r="AD178" s="15">
        <f t="shared" si="33"/>
        <v>-65821.248000000007</v>
      </c>
    </row>
    <row r="179" spans="1:30" x14ac:dyDescent="0.45">
      <c r="A179" s="4">
        <f t="shared" si="34"/>
        <v>177</v>
      </c>
      <c r="B179" s="4" t="s">
        <v>24</v>
      </c>
      <c r="C179" s="4" t="s">
        <v>20</v>
      </c>
      <c r="D179" s="5">
        <v>45889</v>
      </c>
      <c r="E179" s="5">
        <v>45889</v>
      </c>
      <c r="F179" s="4" t="s">
        <v>21</v>
      </c>
      <c r="G179" s="4" t="s">
        <v>25</v>
      </c>
      <c r="H179" s="4" t="s">
        <v>27</v>
      </c>
      <c r="I179" s="5">
        <f t="shared" si="24"/>
        <v>45889</v>
      </c>
      <c r="J179" s="4">
        <v>0</v>
      </c>
      <c r="K179" s="19">
        <v>23.517499999999998</v>
      </c>
      <c r="L179" s="4">
        <f t="shared" si="35"/>
        <v>0</v>
      </c>
      <c r="M179" s="4">
        <f t="shared" si="36"/>
        <v>23517.5</v>
      </c>
      <c r="N179" s="18">
        <v>3.4700000000000002E-2</v>
      </c>
      <c r="O179" s="8">
        <f t="shared" si="37"/>
        <v>0</v>
      </c>
      <c r="P179" s="4">
        <f t="shared" si="38"/>
        <v>22701.442750000002</v>
      </c>
      <c r="Q179" s="4">
        <f t="shared" si="29"/>
        <v>23517.5</v>
      </c>
      <c r="R179" s="4">
        <v>-98749.27</v>
      </c>
      <c r="S179" s="4">
        <v>-5470.19</v>
      </c>
      <c r="T179" s="4">
        <v>-12007.96</v>
      </c>
      <c r="U179" s="4">
        <v>-1770</v>
      </c>
      <c r="V179" s="4">
        <v>0</v>
      </c>
      <c r="W179" s="4">
        <v>0</v>
      </c>
      <c r="X179" s="4">
        <v>-6.87</v>
      </c>
      <c r="Y179" s="4">
        <v>-470.35</v>
      </c>
      <c r="Z179" s="4">
        <f t="shared" si="28"/>
        <v>-84.662999999999997</v>
      </c>
      <c r="AA179" s="4">
        <f t="shared" si="30"/>
        <v>-118559.30300000001</v>
      </c>
      <c r="AB179" s="20">
        <f t="shared" si="31"/>
        <v>-235.17499999999998</v>
      </c>
      <c r="AC179" s="15">
        <f t="shared" si="32"/>
        <v>0</v>
      </c>
      <c r="AD179" s="15">
        <f t="shared" si="33"/>
        <v>-118794.47800000002</v>
      </c>
    </row>
    <row r="180" spans="1:30" x14ac:dyDescent="0.45">
      <c r="A180" s="4">
        <f t="shared" si="34"/>
        <v>178</v>
      </c>
      <c r="B180" s="4" t="s">
        <v>24</v>
      </c>
      <c r="C180" s="4" t="s">
        <v>20</v>
      </c>
      <c r="D180" s="5">
        <v>45890</v>
      </c>
      <c r="E180" s="5">
        <v>45890</v>
      </c>
      <c r="F180" s="4" t="s">
        <v>21</v>
      </c>
      <c r="G180" s="4" t="s">
        <v>25</v>
      </c>
      <c r="H180" s="4" t="s">
        <v>27</v>
      </c>
      <c r="I180" s="5">
        <f t="shared" si="24"/>
        <v>45890</v>
      </c>
      <c r="J180" s="4">
        <v>0</v>
      </c>
      <c r="K180" s="19">
        <v>22.78</v>
      </c>
      <c r="L180" s="4">
        <f t="shared" si="35"/>
        <v>0</v>
      </c>
      <c r="M180" s="4">
        <f t="shared" si="36"/>
        <v>22780</v>
      </c>
      <c r="N180" s="18">
        <v>3.4700000000000002E-2</v>
      </c>
      <c r="O180" s="8">
        <f t="shared" si="37"/>
        <v>0</v>
      </c>
      <c r="P180" s="4">
        <f t="shared" si="38"/>
        <v>21989.534</v>
      </c>
      <c r="Q180" s="4">
        <f t="shared" si="29"/>
        <v>22780</v>
      </c>
      <c r="R180" s="4">
        <v>-91276.01</v>
      </c>
      <c r="S180" s="4">
        <v>-5298.64</v>
      </c>
      <c r="T180" s="4">
        <v>-11631.42</v>
      </c>
      <c r="U180" s="4">
        <v>-1770</v>
      </c>
      <c r="V180" s="4">
        <v>0</v>
      </c>
      <c r="W180" s="4">
        <v>0</v>
      </c>
      <c r="X180" s="4">
        <v>-6.81</v>
      </c>
      <c r="Y180" s="4">
        <v>-455.6</v>
      </c>
      <c r="Z180" s="4">
        <f t="shared" si="28"/>
        <v>-82.007999999999996</v>
      </c>
      <c r="AA180" s="4">
        <f t="shared" si="30"/>
        <v>-110520.488</v>
      </c>
      <c r="AB180" s="20">
        <f t="shared" si="31"/>
        <v>-227.8</v>
      </c>
      <c r="AC180" s="15">
        <f t="shared" si="32"/>
        <v>0</v>
      </c>
      <c r="AD180" s="15">
        <f t="shared" si="33"/>
        <v>-110748.288</v>
      </c>
    </row>
    <row r="181" spans="1:30" x14ac:dyDescent="0.45">
      <c r="A181" s="4">
        <f t="shared" si="34"/>
        <v>179</v>
      </c>
      <c r="B181" s="4" t="s">
        <v>24</v>
      </c>
      <c r="C181" s="4" t="s">
        <v>20</v>
      </c>
      <c r="D181" s="5">
        <v>45891</v>
      </c>
      <c r="E181" s="5">
        <v>45891</v>
      </c>
      <c r="F181" s="4" t="s">
        <v>21</v>
      </c>
      <c r="G181" s="4" t="s">
        <v>25</v>
      </c>
      <c r="H181" s="4" t="s">
        <v>27</v>
      </c>
      <c r="I181" s="5">
        <f t="shared" si="24"/>
        <v>45891</v>
      </c>
      <c r="J181" s="4">
        <v>0</v>
      </c>
      <c r="K181" s="19">
        <v>32.207500000000003</v>
      </c>
      <c r="L181" s="4">
        <f t="shared" si="35"/>
        <v>0</v>
      </c>
      <c r="M181" s="4">
        <f t="shared" si="36"/>
        <v>32207.500000000004</v>
      </c>
      <c r="N181" s="18">
        <v>3.4700000000000002E-2</v>
      </c>
      <c r="O181" s="8">
        <f t="shared" si="37"/>
        <v>0</v>
      </c>
      <c r="P181" s="4">
        <f t="shared" si="38"/>
        <v>31089.899750000004</v>
      </c>
      <c r="Q181" s="4">
        <f t="shared" si="29"/>
        <v>32207.500000000004</v>
      </c>
      <c r="R181" s="4">
        <v>-132835.59</v>
      </c>
      <c r="S181" s="4">
        <v>-7491.47</v>
      </c>
      <c r="T181" s="4">
        <v>-16445.02</v>
      </c>
      <c r="U181" s="4">
        <v>-1770</v>
      </c>
      <c r="V181" s="4">
        <v>0</v>
      </c>
      <c r="W181" s="4">
        <v>0</v>
      </c>
      <c r="X181" s="4">
        <v>-6.66</v>
      </c>
      <c r="Y181" s="4">
        <v>-644.15</v>
      </c>
      <c r="Z181" s="4">
        <f t="shared" si="28"/>
        <v>-115.94699999999999</v>
      </c>
      <c r="AA181" s="4">
        <f t="shared" si="30"/>
        <v>-159308.83699999997</v>
      </c>
      <c r="AB181" s="20">
        <f t="shared" si="31"/>
        <v>-322.07500000000005</v>
      </c>
      <c r="AC181" s="15">
        <f t="shared" si="32"/>
        <v>0</v>
      </c>
      <c r="AD181" s="15">
        <f t="shared" si="33"/>
        <v>-159630.91199999998</v>
      </c>
    </row>
    <row r="182" spans="1:30" x14ac:dyDescent="0.45">
      <c r="A182" s="4">
        <f t="shared" si="34"/>
        <v>180</v>
      </c>
      <c r="B182" s="4" t="s">
        <v>24</v>
      </c>
      <c r="C182" s="4" t="s">
        <v>18</v>
      </c>
      <c r="D182" s="5">
        <v>45892</v>
      </c>
      <c r="E182" s="5">
        <v>45892</v>
      </c>
      <c r="F182" s="4" t="s">
        <v>21</v>
      </c>
      <c r="G182" s="4" t="s">
        <v>25</v>
      </c>
      <c r="H182" s="4" t="s">
        <v>27</v>
      </c>
      <c r="I182" s="5">
        <f t="shared" si="24"/>
        <v>45892</v>
      </c>
      <c r="J182" s="4">
        <v>0</v>
      </c>
      <c r="K182" s="19">
        <v>21</v>
      </c>
      <c r="L182" s="4">
        <f t="shared" si="35"/>
        <v>0</v>
      </c>
      <c r="M182" s="4">
        <f t="shared" si="36"/>
        <v>21000</v>
      </c>
      <c r="N182" s="18">
        <v>3.4700000000000002E-2</v>
      </c>
      <c r="O182" s="8">
        <f t="shared" si="37"/>
        <v>0</v>
      </c>
      <c r="P182" s="4">
        <f t="shared" si="38"/>
        <v>20271.3</v>
      </c>
      <c r="Q182" s="4">
        <f t="shared" si="29"/>
        <v>21000</v>
      </c>
      <c r="R182" s="4">
        <v>-95863.54</v>
      </c>
      <c r="S182" s="4">
        <v>-4884.6000000000004</v>
      </c>
      <c r="T182" s="4">
        <v>-10722.75</v>
      </c>
      <c r="U182" s="4">
        <v>-1770</v>
      </c>
      <c r="V182" s="4">
        <v>0</v>
      </c>
      <c r="W182" s="4">
        <v>0</v>
      </c>
      <c r="X182" s="4">
        <v>-5.69</v>
      </c>
      <c r="Y182" s="4">
        <v>-420</v>
      </c>
      <c r="Z182" s="4">
        <f t="shared" si="28"/>
        <v>-75.599999999999994</v>
      </c>
      <c r="AA182" s="4">
        <f t="shared" si="30"/>
        <v>-113742.18000000001</v>
      </c>
      <c r="AB182" s="20">
        <f t="shared" si="31"/>
        <v>-210</v>
      </c>
      <c r="AC182" s="15">
        <f t="shared" si="32"/>
        <v>0</v>
      </c>
      <c r="AD182" s="15">
        <f t="shared" si="33"/>
        <v>-113952.18000000001</v>
      </c>
    </row>
    <row r="183" spans="1:30" x14ac:dyDescent="0.45">
      <c r="A183" s="4">
        <f t="shared" si="34"/>
        <v>181</v>
      </c>
      <c r="B183" s="4" t="s">
        <v>24</v>
      </c>
      <c r="C183" s="4" t="s">
        <v>20</v>
      </c>
      <c r="D183" s="5">
        <v>45892</v>
      </c>
      <c r="E183" s="5">
        <v>45892</v>
      </c>
      <c r="F183" s="4" t="s">
        <v>21</v>
      </c>
      <c r="G183" s="4" t="s">
        <v>25</v>
      </c>
      <c r="H183" s="4" t="s">
        <v>27</v>
      </c>
      <c r="I183" s="5">
        <f t="shared" si="24"/>
        <v>45892</v>
      </c>
      <c r="J183" s="4">
        <v>0</v>
      </c>
      <c r="K183" s="19">
        <v>4.8</v>
      </c>
      <c r="L183" s="4">
        <f t="shared" si="35"/>
        <v>0</v>
      </c>
      <c r="M183" s="4">
        <f t="shared" si="36"/>
        <v>4800</v>
      </c>
      <c r="N183" s="18">
        <v>3.4700000000000002E-2</v>
      </c>
      <c r="O183" s="8">
        <f t="shared" si="37"/>
        <v>0</v>
      </c>
      <c r="P183" s="4">
        <f t="shared" si="38"/>
        <v>4633.4400000000005</v>
      </c>
      <c r="Q183" s="4">
        <f t="shared" si="29"/>
        <v>4800</v>
      </c>
      <c r="R183" s="4">
        <v>-9809.8799999999992</v>
      </c>
      <c r="S183" s="4">
        <v>-1116.49</v>
      </c>
      <c r="T183" s="4">
        <v>-2450.9299999999998</v>
      </c>
      <c r="U183" s="4">
        <v>-1770</v>
      </c>
      <c r="V183" s="4">
        <v>0</v>
      </c>
      <c r="W183" s="4">
        <v>0</v>
      </c>
      <c r="X183" s="4">
        <v>-6.75</v>
      </c>
      <c r="Y183" s="4">
        <v>-96</v>
      </c>
      <c r="Z183" s="4">
        <f t="shared" si="28"/>
        <v>-17.28</v>
      </c>
      <c r="AA183" s="4">
        <f t="shared" si="30"/>
        <v>-15267.33</v>
      </c>
      <c r="AB183" s="20">
        <f t="shared" si="31"/>
        <v>-48</v>
      </c>
      <c r="AC183" s="15">
        <f t="shared" si="32"/>
        <v>0</v>
      </c>
      <c r="AD183" s="15">
        <f t="shared" si="33"/>
        <v>-15315.33</v>
      </c>
    </row>
    <row r="184" spans="1:30" x14ac:dyDescent="0.45">
      <c r="A184" s="4">
        <f t="shared" si="34"/>
        <v>182</v>
      </c>
      <c r="B184" s="4" t="s">
        <v>24</v>
      </c>
      <c r="C184" s="4" t="s">
        <v>20</v>
      </c>
      <c r="D184" s="5">
        <v>45893</v>
      </c>
      <c r="E184" s="5">
        <v>45893</v>
      </c>
      <c r="F184" s="4" t="s">
        <v>21</v>
      </c>
      <c r="G184" s="4" t="s">
        <v>25</v>
      </c>
      <c r="H184" s="4" t="s">
        <v>27</v>
      </c>
      <c r="I184" s="5">
        <f t="shared" si="24"/>
        <v>45893</v>
      </c>
      <c r="J184" s="4">
        <v>0</v>
      </c>
      <c r="K184" s="19">
        <v>15.275</v>
      </c>
      <c r="L184" s="4">
        <f t="shared" si="35"/>
        <v>0</v>
      </c>
      <c r="M184" s="4">
        <f t="shared" si="36"/>
        <v>15275</v>
      </c>
      <c r="N184" s="18">
        <v>3.4700000000000002E-2</v>
      </c>
      <c r="O184" s="8">
        <f t="shared" si="37"/>
        <v>0</v>
      </c>
      <c r="P184" s="4">
        <f t="shared" si="38"/>
        <v>14744.9575</v>
      </c>
      <c r="Q184" s="4">
        <f t="shared" si="29"/>
        <v>15275</v>
      </c>
      <c r="R184" s="4">
        <v>-19536.439999999999</v>
      </c>
      <c r="S184" s="4">
        <v>-3552.97</v>
      </c>
      <c r="T184" s="4">
        <v>-7799.59</v>
      </c>
      <c r="U184" s="4">
        <v>-1770</v>
      </c>
      <c r="V184" s="4">
        <v>0</v>
      </c>
      <c r="W184" s="4">
        <v>0</v>
      </c>
      <c r="X184" s="4">
        <v>-7.43</v>
      </c>
      <c r="Y184" s="4">
        <v>-305.5</v>
      </c>
      <c r="Z184" s="4">
        <f t="shared" si="28"/>
        <v>-54.989999999999995</v>
      </c>
      <c r="AA184" s="4">
        <f t="shared" si="30"/>
        <v>-33026.92</v>
      </c>
      <c r="AB184" s="20">
        <f t="shared" si="31"/>
        <v>-152.75</v>
      </c>
      <c r="AC184" s="15">
        <f t="shared" si="32"/>
        <v>0</v>
      </c>
      <c r="AD184" s="15">
        <f t="shared" si="33"/>
        <v>-33179.67</v>
      </c>
    </row>
    <row r="185" spans="1:30" x14ac:dyDescent="0.45">
      <c r="A185" s="4">
        <f t="shared" si="34"/>
        <v>183</v>
      </c>
      <c r="B185" s="4" t="s">
        <v>24</v>
      </c>
      <c r="C185" s="4" t="s">
        <v>20</v>
      </c>
      <c r="D185" s="5">
        <v>45894</v>
      </c>
      <c r="E185" s="5">
        <v>45894</v>
      </c>
      <c r="F185" s="4" t="s">
        <v>21</v>
      </c>
      <c r="G185" s="4" t="s">
        <v>25</v>
      </c>
      <c r="H185" s="4" t="s">
        <v>27</v>
      </c>
      <c r="I185" s="5">
        <f t="shared" si="24"/>
        <v>45894</v>
      </c>
      <c r="J185" s="4">
        <v>0</v>
      </c>
      <c r="K185" s="19">
        <v>18.02</v>
      </c>
      <c r="L185" s="4">
        <f t="shared" si="35"/>
        <v>0</v>
      </c>
      <c r="M185" s="4">
        <f t="shared" si="36"/>
        <v>18020</v>
      </c>
      <c r="N185" s="18">
        <v>3.7900000000000003E-2</v>
      </c>
      <c r="O185" s="8">
        <f t="shared" si="37"/>
        <v>0</v>
      </c>
      <c r="P185" s="4">
        <f t="shared" si="38"/>
        <v>17337.041999999998</v>
      </c>
      <c r="Q185" s="4">
        <f t="shared" si="29"/>
        <v>18020</v>
      </c>
      <c r="R185" s="4">
        <v>-38211.51</v>
      </c>
      <c r="S185" s="4">
        <v>-4191.46</v>
      </c>
      <c r="T185" s="4">
        <v>-9201.1</v>
      </c>
      <c r="U185" s="4">
        <v>-1770</v>
      </c>
      <c r="V185" s="4">
        <v>0</v>
      </c>
      <c r="W185" s="4">
        <v>0</v>
      </c>
      <c r="X185" s="4">
        <v>-6.87</v>
      </c>
      <c r="Y185" s="4">
        <v>-360.4</v>
      </c>
      <c r="Z185" s="4">
        <f t="shared" si="28"/>
        <v>-64.872</v>
      </c>
      <c r="AA185" s="4">
        <f t="shared" si="30"/>
        <v>-53806.212000000007</v>
      </c>
      <c r="AB185" s="20">
        <f t="shared" si="31"/>
        <v>-180.2</v>
      </c>
      <c r="AC185" s="15">
        <f t="shared" si="32"/>
        <v>0</v>
      </c>
      <c r="AD185" s="15">
        <f t="shared" si="33"/>
        <v>-53986.412000000004</v>
      </c>
    </row>
    <row r="186" spans="1:30" x14ac:dyDescent="0.45">
      <c r="A186" s="4">
        <f t="shared" si="34"/>
        <v>184</v>
      </c>
      <c r="B186" s="4" t="s">
        <v>24</v>
      </c>
      <c r="C186" s="4" t="s">
        <v>20</v>
      </c>
      <c r="D186" s="5">
        <v>45895</v>
      </c>
      <c r="E186" s="5">
        <v>45895</v>
      </c>
      <c r="F186" s="4" t="s">
        <v>21</v>
      </c>
      <c r="G186" s="4" t="s">
        <v>25</v>
      </c>
      <c r="H186" s="4" t="s">
        <v>27</v>
      </c>
      <c r="I186" s="5">
        <f t="shared" si="24"/>
        <v>45895</v>
      </c>
      <c r="J186" s="4">
        <v>0</v>
      </c>
      <c r="K186" s="19">
        <v>19.18</v>
      </c>
      <c r="L186" s="4">
        <f t="shared" si="35"/>
        <v>0</v>
      </c>
      <c r="M186" s="4">
        <f t="shared" si="36"/>
        <v>19180</v>
      </c>
      <c r="N186" s="18">
        <v>3.7900000000000003E-2</v>
      </c>
      <c r="O186" s="8">
        <f t="shared" si="37"/>
        <v>0</v>
      </c>
      <c r="P186" s="4">
        <f t="shared" si="38"/>
        <v>18453.077999999998</v>
      </c>
      <c r="Q186" s="4">
        <f t="shared" si="29"/>
        <v>19180</v>
      </c>
      <c r="R186" s="4">
        <v>-58200.32</v>
      </c>
      <c r="S186" s="4">
        <v>-4461.28</v>
      </c>
      <c r="T186" s="4">
        <v>-9793.34</v>
      </c>
      <c r="U186" s="4">
        <v>-1770</v>
      </c>
      <c r="V186" s="4">
        <v>0</v>
      </c>
      <c r="W186" s="4">
        <v>0</v>
      </c>
      <c r="X186" s="4">
        <v>-6.57</v>
      </c>
      <c r="Y186" s="4">
        <v>-383.6</v>
      </c>
      <c r="Z186" s="4">
        <f t="shared" si="28"/>
        <v>-69.048000000000002</v>
      </c>
      <c r="AA186" s="4">
        <f t="shared" si="30"/>
        <v>-74684.15800000001</v>
      </c>
      <c r="AB186" s="20">
        <f t="shared" si="31"/>
        <v>-191.8</v>
      </c>
      <c r="AC186" s="15">
        <f t="shared" si="32"/>
        <v>0</v>
      </c>
      <c r="AD186" s="15">
        <f t="shared" si="33"/>
        <v>-74875.958000000013</v>
      </c>
    </row>
    <row r="187" spans="1:30" x14ac:dyDescent="0.45">
      <c r="A187" s="4">
        <f t="shared" si="34"/>
        <v>185</v>
      </c>
      <c r="B187" s="4" t="s">
        <v>24</v>
      </c>
      <c r="C187" s="4" t="s">
        <v>20</v>
      </c>
      <c r="D187" s="5">
        <v>45896</v>
      </c>
      <c r="E187" s="5">
        <v>45896</v>
      </c>
      <c r="F187" s="4" t="s">
        <v>21</v>
      </c>
      <c r="G187" s="4" t="s">
        <v>25</v>
      </c>
      <c r="H187" s="4" t="s">
        <v>27</v>
      </c>
      <c r="I187" s="5">
        <f t="shared" si="24"/>
        <v>45896</v>
      </c>
      <c r="J187" s="4">
        <v>0</v>
      </c>
      <c r="K187" s="19">
        <v>17.7</v>
      </c>
      <c r="L187" s="4">
        <f t="shared" si="35"/>
        <v>0</v>
      </c>
      <c r="M187" s="4">
        <f t="shared" si="36"/>
        <v>17700</v>
      </c>
      <c r="N187" s="18">
        <v>3.7900000000000003E-2</v>
      </c>
      <c r="O187" s="8">
        <f t="shared" si="37"/>
        <v>0</v>
      </c>
      <c r="P187" s="4">
        <f t="shared" si="38"/>
        <v>17029.169999999998</v>
      </c>
      <c r="Q187" s="4">
        <f t="shared" si="29"/>
        <v>17700</v>
      </c>
      <c r="R187" s="4">
        <v>-56071.86</v>
      </c>
      <c r="S187" s="4">
        <v>-4117.0200000000004</v>
      </c>
      <c r="T187" s="4">
        <v>-9754.26</v>
      </c>
      <c r="U187" s="4">
        <v>-1770</v>
      </c>
      <c r="V187" s="4">
        <v>0</v>
      </c>
      <c r="W187" s="4">
        <v>0</v>
      </c>
      <c r="X187" s="4">
        <v>-6.73</v>
      </c>
      <c r="Y187" s="4">
        <v>-354</v>
      </c>
      <c r="Z187" s="4">
        <f t="shared" si="28"/>
        <v>-63.72</v>
      </c>
      <c r="AA187" s="4">
        <f t="shared" si="30"/>
        <v>-72137.59</v>
      </c>
      <c r="AB187" s="20">
        <f t="shared" si="31"/>
        <v>-177</v>
      </c>
      <c r="AC187" s="15">
        <f t="shared" si="32"/>
        <v>0</v>
      </c>
      <c r="AD187" s="15">
        <f t="shared" si="33"/>
        <v>-72314.59</v>
      </c>
    </row>
    <row r="188" spans="1:30" x14ac:dyDescent="0.45">
      <c r="A188" s="4">
        <f t="shared" si="34"/>
        <v>186</v>
      </c>
      <c r="B188" s="4" t="s">
        <v>24</v>
      </c>
      <c r="C188" s="4" t="s">
        <v>20</v>
      </c>
      <c r="D188" s="5">
        <v>45897</v>
      </c>
      <c r="E188" s="5">
        <v>45897</v>
      </c>
      <c r="F188" s="4" t="s">
        <v>21</v>
      </c>
      <c r="G188" s="4" t="s">
        <v>25</v>
      </c>
      <c r="H188" s="4" t="s">
        <v>27</v>
      </c>
      <c r="I188" s="5">
        <f t="shared" si="24"/>
        <v>45897</v>
      </c>
      <c r="J188" s="4">
        <v>0</v>
      </c>
      <c r="K188" s="19">
        <v>29.532499999999999</v>
      </c>
      <c r="L188" s="4">
        <f t="shared" si="35"/>
        <v>0</v>
      </c>
      <c r="M188" s="4">
        <f t="shared" si="36"/>
        <v>29532.5</v>
      </c>
      <c r="N188" s="18">
        <v>3.7900000000000003E-2</v>
      </c>
      <c r="O188" s="8">
        <f t="shared" si="37"/>
        <v>0</v>
      </c>
      <c r="P188" s="4">
        <f t="shared" si="38"/>
        <v>28413.218249999998</v>
      </c>
      <c r="Q188" s="4">
        <f t="shared" si="29"/>
        <v>29532.5</v>
      </c>
      <c r="R188" s="4">
        <v>-106073.34</v>
      </c>
      <c r="S188" s="4">
        <v>-6869.26</v>
      </c>
      <c r="T188" s="4">
        <v>-16274.85</v>
      </c>
      <c r="U188" s="4">
        <v>-1770</v>
      </c>
      <c r="V188" s="4">
        <v>0</v>
      </c>
      <c r="W188" s="4">
        <v>0</v>
      </c>
      <c r="X188" s="4">
        <v>-6.96</v>
      </c>
      <c r="Y188" s="4">
        <v>-590.65</v>
      </c>
      <c r="Z188" s="4">
        <f t="shared" si="28"/>
        <v>-106.31699999999999</v>
      </c>
      <c r="AA188" s="4">
        <f t="shared" si="30"/>
        <v>-131691.37700000001</v>
      </c>
      <c r="AB188" s="20">
        <f t="shared" si="31"/>
        <v>-295.32499999999999</v>
      </c>
      <c r="AC188" s="15">
        <f t="shared" si="32"/>
        <v>0</v>
      </c>
      <c r="AD188" s="15">
        <f t="shared" si="33"/>
        <v>-131986.70200000002</v>
      </c>
    </row>
    <row r="189" spans="1:30" x14ac:dyDescent="0.45">
      <c r="A189" s="4">
        <f t="shared" si="34"/>
        <v>187</v>
      </c>
      <c r="B189" s="4" t="s">
        <v>24</v>
      </c>
      <c r="C189" s="4" t="s">
        <v>20</v>
      </c>
      <c r="D189" s="5">
        <v>45898</v>
      </c>
      <c r="E189" s="5">
        <v>45898</v>
      </c>
      <c r="F189" s="4" t="s">
        <v>21</v>
      </c>
      <c r="G189" s="4" t="s">
        <v>25</v>
      </c>
      <c r="H189" s="4" t="s">
        <v>27</v>
      </c>
      <c r="I189" s="5">
        <f t="shared" si="24"/>
        <v>45898</v>
      </c>
      <c r="J189" s="4">
        <v>0</v>
      </c>
      <c r="K189" s="19">
        <v>34.202500000000001</v>
      </c>
      <c r="L189" s="4">
        <f t="shared" si="35"/>
        <v>0</v>
      </c>
      <c r="M189" s="4">
        <f t="shared" si="36"/>
        <v>34202.5</v>
      </c>
      <c r="N189" s="18">
        <v>3.7900000000000003E-2</v>
      </c>
      <c r="O189" s="8">
        <f t="shared" si="37"/>
        <v>0</v>
      </c>
      <c r="P189" s="4">
        <f t="shared" si="38"/>
        <v>32906.225249999996</v>
      </c>
      <c r="Q189" s="4">
        <f t="shared" si="29"/>
        <v>34202.5</v>
      </c>
      <c r="R189" s="4">
        <v>-116804.61</v>
      </c>
      <c r="S189" s="4">
        <v>-7955.57</v>
      </c>
      <c r="T189" s="4">
        <v>-18848.330000000002</v>
      </c>
      <c r="U189" s="4">
        <v>-1770</v>
      </c>
      <c r="V189" s="4">
        <v>0</v>
      </c>
      <c r="W189" s="4">
        <v>0</v>
      </c>
      <c r="X189" s="4">
        <v>-6.69</v>
      </c>
      <c r="Y189" s="4">
        <v>-684.05</v>
      </c>
      <c r="Z189" s="4">
        <f t="shared" si="28"/>
        <v>-123.12899999999999</v>
      </c>
      <c r="AA189" s="4">
        <f t="shared" si="30"/>
        <v>-146192.37899999999</v>
      </c>
      <c r="AB189" s="20">
        <f t="shared" si="31"/>
        <v>-342.02499999999998</v>
      </c>
      <c r="AC189" s="15">
        <f t="shared" si="32"/>
        <v>0</v>
      </c>
      <c r="AD189" s="15">
        <f t="shared" si="33"/>
        <v>-146534.40399999998</v>
      </c>
    </row>
    <row r="190" spans="1:30" x14ac:dyDescent="0.45">
      <c r="A190" s="4">
        <f t="shared" si="34"/>
        <v>188</v>
      </c>
      <c r="B190" s="4" t="s">
        <v>24</v>
      </c>
      <c r="C190" s="4" t="s">
        <v>18</v>
      </c>
      <c r="D190" s="5">
        <v>45899</v>
      </c>
      <c r="E190" s="5">
        <v>45899</v>
      </c>
      <c r="F190" s="4" t="s">
        <v>21</v>
      </c>
      <c r="G190" s="4" t="s">
        <v>25</v>
      </c>
      <c r="H190" s="4" t="s">
        <v>27</v>
      </c>
      <c r="I190" s="5">
        <f t="shared" si="24"/>
        <v>45899</v>
      </c>
      <c r="J190" s="4">
        <v>0</v>
      </c>
      <c r="K190" s="19">
        <v>32.6</v>
      </c>
      <c r="L190" s="4">
        <f t="shared" si="35"/>
        <v>0</v>
      </c>
      <c r="M190" s="4">
        <f t="shared" si="36"/>
        <v>32600</v>
      </c>
      <c r="N190" s="18">
        <v>3.7900000000000003E-2</v>
      </c>
      <c r="O190" s="8">
        <f t="shared" si="37"/>
        <v>0</v>
      </c>
      <c r="P190" s="4">
        <f t="shared" si="38"/>
        <v>31364.46</v>
      </c>
      <c r="Q190" s="4">
        <f t="shared" si="29"/>
        <v>32600</v>
      </c>
      <c r="R190" s="4">
        <v>-170851.57</v>
      </c>
      <c r="S190" s="4">
        <v>-7582.76</v>
      </c>
      <c r="T190" s="4">
        <v>-17965.36</v>
      </c>
      <c r="U190" s="4">
        <v>-1770</v>
      </c>
      <c r="V190" s="4">
        <v>0</v>
      </c>
      <c r="W190" s="4">
        <v>0</v>
      </c>
      <c r="X190" s="4">
        <v>-5.68</v>
      </c>
      <c r="Y190" s="4">
        <v>-652</v>
      </c>
      <c r="Z190" s="4">
        <f t="shared" si="28"/>
        <v>-117.36</v>
      </c>
      <c r="AA190" s="4">
        <f t="shared" si="30"/>
        <v>-198944.72999999998</v>
      </c>
      <c r="AB190" s="20">
        <f t="shared" si="31"/>
        <v>-326</v>
      </c>
      <c r="AC190" s="15">
        <f t="shared" si="32"/>
        <v>0</v>
      </c>
      <c r="AD190" s="15">
        <f t="shared" si="33"/>
        <v>-199270.72999999998</v>
      </c>
    </row>
    <row r="191" spans="1:30" x14ac:dyDescent="0.45">
      <c r="A191" s="4">
        <f t="shared" si="34"/>
        <v>189</v>
      </c>
      <c r="B191" s="4" t="s">
        <v>24</v>
      </c>
      <c r="C191" s="4" t="s">
        <v>20</v>
      </c>
      <c r="D191" s="5">
        <v>45900</v>
      </c>
      <c r="E191" s="5">
        <v>45900</v>
      </c>
      <c r="F191" s="4" t="s">
        <v>21</v>
      </c>
      <c r="G191" s="4" t="s">
        <v>25</v>
      </c>
      <c r="H191" s="4" t="s">
        <v>27</v>
      </c>
      <c r="I191" s="5">
        <f t="shared" si="24"/>
        <v>45900</v>
      </c>
      <c r="J191" s="4">
        <v>0</v>
      </c>
      <c r="K191" s="19">
        <v>17.8</v>
      </c>
      <c r="L191" s="4">
        <f t="shared" si="35"/>
        <v>0</v>
      </c>
      <c r="M191" s="4">
        <f t="shared" si="36"/>
        <v>17800</v>
      </c>
      <c r="N191" s="18">
        <v>3.7900000000000003E-2</v>
      </c>
      <c r="O191" s="8">
        <f t="shared" si="37"/>
        <v>0</v>
      </c>
      <c r="P191" s="4">
        <f t="shared" si="38"/>
        <v>17125.38</v>
      </c>
      <c r="Q191" s="4">
        <f t="shared" si="29"/>
        <v>17800</v>
      </c>
      <c r="R191" s="4">
        <v>-29938.97</v>
      </c>
      <c r="S191" s="4">
        <v>-4140.28</v>
      </c>
      <c r="T191" s="4">
        <v>-9809.44</v>
      </c>
      <c r="U191" s="4">
        <v>-1770</v>
      </c>
      <c r="V191" s="4">
        <v>0</v>
      </c>
      <c r="W191" s="4">
        <v>0</v>
      </c>
      <c r="X191" s="4">
        <v>-7.28</v>
      </c>
      <c r="Y191" s="4">
        <v>-356</v>
      </c>
      <c r="Z191" s="4">
        <f t="shared" si="28"/>
        <v>-64.08</v>
      </c>
      <c r="AA191" s="4">
        <f t="shared" si="30"/>
        <v>-46086.05</v>
      </c>
      <c r="AB191" s="20">
        <f t="shared" si="31"/>
        <v>-178</v>
      </c>
      <c r="AC191" s="15">
        <f t="shared" si="32"/>
        <v>0</v>
      </c>
      <c r="AD191" s="15">
        <f t="shared" si="33"/>
        <v>-46264.05</v>
      </c>
    </row>
    <row r="192" spans="1:30" x14ac:dyDescent="0.45">
      <c r="A192" s="4">
        <f t="shared" si="34"/>
        <v>190</v>
      </c>
      <c r="B192" s="4" t="s">
        <v>24</v>
      </c>
      <c r="C192" s="4" t="s">
        <v>20</v>
      </c>
      <c r="D192" s="5">
        <v>45901</v>
      </c>
      <c r="E192" s="5">
        <v>45901</v>
      </c>
      <c r="F192" s="4" t="s">
        <v>21</v>
      </c>
      <c r="G192" s="4" t="s">
        <v>25</v>
      </c>
      <c r="H192" s="4" t="s">
        <v>27</v>
      </c>
      <c r="I192" s="5">
        <f t="shared" si="24"/>
        <v>45901</v>
      </c>
      <c r="J192" s="4">
        <v>0</v>
      </c>
      <c r="K192" s="19">
        <v>17.149999999999999</v>
      </c>
      <c r="L192" s="4">
        <f t="shared" si="35"/>
        <v>0</v>
      </c>
      <c r="M192" s="4">
        <f t="shared" si="36"/>
        <v>17150</v>
      </c>
      <c r="N192" s="18">
        <v>3.6299999999999999E-2</v>
      </c>
      <c r="O192" s="8">
        <f t="shared" si="37"/>
        <v>0</v>
      </c>
      <c r="P192" s="4">
        <f t="shared" si="38"/>
        <v>16527.455000000002</v>
      </c>
      <c r="Q192" s="4">
        <f t="shared" si="29"/>
        <v>17150</v>
      </c>
      <c r="R192" s="4">
        <v>-23846.81</v>
      </c>
      <c r="S192" s="4">
        <v>-3989.09</v>
      </c>
      <c r="T192" s="4">
        <v>-9451.14</v>
      </c>
      <c r="U192" s="4">
        <v>-1770</v>
      </c>
      <c r="V192" s="4">
        <v>0</v>
      </c>
      <c r="W192" s="4">
        <v>0</v>
      </c>
      <c r="X192" s="4">
        <v>-7.14</v>
      </c>
      <c r="Y192" s="4">
        <v>-343</v>
      </c>
      <c r="Z192" s="4">
        <f t="shared" si="28"/>
        <v>-61.739999999999995</v>
      </c>
      <c r="AA192" s="4">
        <f t="shared" si="30"/>
        <v>-39468.92</v>
      </c>
      <c r="AB192" s="20">
        <f t="shared" si="31"/>
        <v>-171.5</v>
      </c>
      <c r="AC192" s="15">
        <f t="shared" si="32"/>
        <v>0</v>
      </c>
      <c r="AD192" s="15">
        <f t="shared" si="33"/>
        <v>-39640.42</v>
      </c>
    </row>
    <row r="193" spans="1:30" x14ac:dyDescent="0.45">
      <c r="A193" s="4">
        <f t="shared" si="34"/>
        <v>191</v>
      </c>
      <c r="B193" s="4" t="s">
        <v>24</v>
      </c>
      <c r="C193" s="4" t="s">
        <v>20</v>
      </c>
      <c r="D193" s="5">
        <v>45902</v>
      </c>
      <c r="E193" s="5">
        <v>45902</v>
      </c>
      <c r="F193" s="4" t="s">
        <v>21</v>
      </c>
      <c r="G193" s="4" t="s">
        <v>25</v>
      </c>
      <c r="H193" s="4" t="s">
        <v>27</v>
      </c>
      <c r="I193" s="5">
        <f t="shared" si="24"/>
        <v>45902</v>
      </c>
      <c r="J193" s="4">
        <v>0</v>
      </c>
      <c r="K193" s="19">
        <v>16.649999999999999</v>
      </c>
      <c r="L193" s="4">
        <f t="shared" si="35"/>
        <v>0</v>
      </c>
      <c r="M193" s="4">
        <f t="shared" si="36"/>
        <v>16650</v>
      </c>
      <c r="N193" s="18">
        <v>3.6299999999999999E-2</v>
      </c>
      <c r="O193" s="8">
        <f t="shared" si="37"/>
        <v>0</v>
      </c>
      <c r="P193" s="4">
        <f t="shared" si="38"/>
        <v>16045.605</v>
      </c>
      <c r="Q193" s="4">
        <f t="shared" si="29"/>
        <v>16650</v>
      </c>
      <c r="R193" s="4">
        <v>-25098.97</v>
      </c>
      <c r="S193" s="4">
        <v>-3872.8</v>
      </c>
      <c r="T193" s="4">
        <v>-9175.48</v>
      </c>
      <c r="U193" s="4">
        <v>-1770</v>
      </c>
      <c r="V193" s="4">
        <v>0</v>
      </c>
      <c r="W193" s="4">
        <v>0</v>
      </c>
      <c r="X193" s="4">
        <v>-6.61</v>
      </c>
      <c r="Y193" s="4">
        <v>-333</v>
      </c>
      <c r="Z193" s="4">
        <f t="shared" si="28"/>
        <v>-59.94</v>
      </c>
      <c r="AA193" s="4">
        <f t="shared" si="30"/>
        <v>-40316.800000000003</v>
      </c>
      <c r="AB193" s="20">
        <f t="shared" si="31"/>
        <v>-166.5</v>
      </c>
      <c r="AC193" s="15">
        <f t="shared" si="32"/>
        <v>0</v>
      </c>
      <c r="AD193" s="15">
        <f t="shared" si="33"/>
        <v>-40483.300000000003</v>
      </c>
    </row>
    <row r="194" spans="1:30" x14ac:dyDescent="0.45">
      <c r="A194" s="4">
        <f t="shared" si="34"/>
        <v>192</v>
      </c>
      <c r="B194" s="4" t="s">
        <v>24</v>
      </c>
      <c r="C194" s="4" t="s">
        <v>20</v>
      </c>
      <c r="D194" s="5">
        <v>45903</v>
      </c>
      <c r="E194" s="5">
        <v>45903</v>
      </c>
      <c r="F194" s="4" t="s">
        <v>21</v>
      </c>
      <c r="G194" s="4" t="s">
        <v>25</v>
      </c>
      <c r="H194" s="4" t="s">
        <v>27</v>
      </c>
      <c r="I194" s="5">
        <f t="shared" si="24"/>
        <v>45903</v>
      </c>
      <c r="J194" s="4">
        <v>0</v>
      </c>
      <c r="K194" s="19">
        <v>15.055</v>
      </c>
      <c r="L194" s="4">
        <f t="shared" si="35"/>
        <v>0</v>
      </c>
      <c r="M194" s="4">
        <f t="shared" si="36"/>
        <v>15055</v>
      </c>
      <c r="N194" s="18">
        <v>3.6299999999999999E-2</v>
      </c>
      <c r="O194" s="8">
        <f t="shared" si="37"/>
        <v>0</v>
      </c>
      <c r="P194" s="4">
        <f t="shared" si="38"/>
        <v>14508.503500000001</v>
      </c>
      <c r="Q194" s="4">
        <f t="shared" si="29"/>
        <v>15055</v>
      </c>
      <c r="R194" s="4">
        <v>-38833.360000000001</v>
      </c>
      <c r="S194" s="4">
        <v>-3501.8</v>
      </c>
      <c r="T194" s="4">
        <v>-8296.42</v>
      </c>
      <c r="U194" s="4">
        <v>-1770</v>
      </c>
      <c r="V194" s="4">
        <v>0</v>
      </c>
      <c r="W194" s="4">
        <v>0</v>
      </c>
      <c r="X194" s="4">
        <v>-6.44</v>
      </c>
      <c r="Y194" s="4">
        <v>-301.10000000000002</v>
      </c>
      <c r="Z194" s="4">
        <f t="shared" si="28"/>
        <v>-54.198</v>
      </c>
      <c r="AA194" s="4">
        <f t="shared" si="30"/>
        <v>-52763.317999999999</v>
      </c>
      <c r="AB194" s="20">
        <f t="shared" si="31"/>
        <v>-150.55000000000001</v>
      </c>
      <c r="AC194" s="15">
        <f t="shared" si="32"/>
        <v>0</v>
      </c>
      <c r="AD194" s="15">
        <f t="shared" si="33"/>
        <v>-52913.868000000002</v>
      </c>
    </row>
    <row r="195" spans="1:30" x14ac:dyDescent="0.45">
      <c r="A195" s="4">
        <f t="shared" si="34"/>
        <v>193</v>
      </c>
      <c r="B195" s="4" t="s">
        <v>24</v>
      </c>
      <c r="C195" s="4" t="s">
        <v>20</v>
      </c>
      <c r="D195" s="5">
        <v>45904</v>
      </c>
      <c r="E195" s="5">
        <v>45904</v>
      </c>
      <c r="F195" s="4" t="s">
        <v>21</v>
      </c>
      <c r="G195" s="4" t="s">
        <v>25</v>
      </c>
      <c r="H195" s="4" t="s">
        <v>27</v>
      </c>
      <c r="I195" s="5">
        <f t="shared" ref="I195:I236" si="39">E195</f>
        <v>45904</v>
      </c>
      <c r="J195" s="4">
        <v>0</v>
      </c>
      <c r="K195" s="19">
        <v>18.149999999999999</v>
      </c>
      <c r="L195" s="4">
        <f t="shared" si="35"/>
        <v>0</v>
      </c>
      <c r="M195" s="4">
        <f t="shared" si="36"/>
        <v>18150</v>
      </c>
      <c r="N195" s="18">
        <v>3.6299999999999999E-2</v>
      </c>
      <c r="O195" s="8">
        <f t="shared" si="37"/>
        <v>0</v>
      </c>
      <c r="P195" s="4">
        <f t="shared" si="38"/>
        <v>17491.154999999999</v>
      </c>
      <c r="Q195" s="4">
        <f t="shared" si="29"/>
        <v>18150</v>
      </c>
      <c r="R195" s="4">
        <v>-44582.41</v>
      </c>
      <c r="S195" s="4">
        <v>-4221.6899999999996</v>
      </c>
      <c r="T195" s="4">
        <v>-10002.200000000001</v>
      </c>
      <c r="U195" s="4">
        <v>-1770</v>
      </c>
      <c r="V195" s="4">
        <v>0</v>
      </c>
      <c r="W195" s="4">
        <v>0</v>
      </c>
      <c r="X195" s="4">
        <v>-6.22</v>
      </c>
      <c r="Y195" s="4">
        <v>-363</v>
      </c>
      <c r="Z195" s="4">
        <f t="shared" ref="Z195:Z237" si="40">Y195*18%</f>
        <v>-65.34</v>
      </c>
      <c r="AA195" s="4">
        <f t="shared" si="30"/>
        <v>-61010.86</v>
      </c>
      <c r="AB195" s="20">
        <f t="shared" si="31"/>
        <v>-181.5</v>
      </c>
      <c r="AC195" s="15">
        <f t="shared" si="32"/>
        <v>0</v>
      </c>
      <c r="AD195" s="15">
        <f t="shared" si="33"/>
        <v>-61192.36</v>
      </c>
    </row>
    <row r="196" spans="1:30" x14ac:dyDescent="0.45">
      <c r="A196" s="4">
        <f t="shared" si="34"/>
        <v>194</v>
      </c>
      <c r="B196" s="4" t="s">
        <v>24</v>
      </c>
      <c r="C196" s="4" t="s">
        <v>20</v>
      </c>
      <c r="D196" s="5">
        <v>45905</v>
      </c>
      <c r="E196" s="5">
        <v>45905</v>
      </c>
      <c r="F196" s="4" t="s">
        <v>21</v>
      </c>
      <c r="G196" s="4" t="s">
        <v>25</v>
      </c>
      <c r="H196" s="4" t="s">
        <v>27</v>
      </c>
      <c r="I196" s="5">
        <f t="shared" si="39"/>
        <v>45905</v>
      </c>
      <c r="J196" s="4">
        <v>0</v>
      </c>
      <c r="K196" s="19">
        <v>18.61</v>
      </c>
      <c r="L196" s="4">
        <f t="shared" si="35"/>
        <v>0</v>
      </c>
      <c r="M196" s="4">
        <f t="shared" si="36"/>
        <v>18610</v>
      </c>
      <c r="N196" s="18">
        <v>3.6299999999999999E-2</v>
      </c>
      <c r="O196" s="8">
        <f t="shared" si="37"/>
        <v>0</v>
      </c>
      <c r="P196" s="4">
        <f t="shared" si="38"/>
        <v>17934.456999999999</v>
      </c>
      <c r="Q196" s="4">
        <f t="shared" ref="Q196:Q259" si="41">M196</f>
        <v>18610</v>
      </c>
      <c r="R196" s="4">
        <v>-52573.84</v>
      </c>
      <c r="S196" s="4">
        <v>-4328.6899999999996</v>
      </c>
      <c r="T196" s="4">
        <v>-10255.74</v>
      </c>
      <c r="U196" s="4">
        <v>-1770</v>
      </c>
      <c r="V196" s="4">
        <v>0</v>
      </c>
      <c r="W196" s="4">
        <v>0</v>
      </c>
      <c r="X196" s="4">
        <v>-6.49</v>
      </c>
      <c r="Y196" s="4">
        <v>-372.2</v>
      </c>
      <c r="Z196" s="4">
        <f t="shared" si="40"/>
        <v>-66.995999999999995</v>
      </c>
      <c r="AA196" s="4">
        <f t="shared" ref="AA196:AA237" si="42">SUM(R196:Z196)</f>
        <v>-69373.956000000006</v>
      </c>
      <c r="AB196" s="20">
        <f t="shared" ref="AB196:AB236" si="43">-K196*10</f>
        <v>-186.1</v>
      </c>
      <c r="AC196" s="15">
        <f t="shared" ref="AC196:AC237" si="44">J196*10</f>
        <v>0</v>
      </c>
      <c r="AD196" s="15">
        <f t="shared" ref="AD196:AD237" si="45">AA196+AB196+AC196</f>
        <v>-69560.056000000011</v>
      </c>
    </row>
    <row r="197" spans="1:30" x14ac:dyDescent="0.45">
      <c r="A197" s="4">
        <f t="shared" ref="A197:A260" si="46">A196+1</f>
        <v>195</v>
      </c>
      <c r="B197" s="4" t="s">
        <v>24</v>
      </c>
      <c r="C197" s="4" t="s">
        <v>20</v>
      </c>
      <c r="D197" s="5">
        <v>45906</v>
      </c>
      <c r="E197" s="5">
        <v>45906</v>
      </c>
      <c r="F197" s="4" t="s">
        <v>21</v>
      </c>
      <c r="G197" s="4" t="s">
        <v>25</v>
      </c>
      <c r="H197" s="4" t="s">
        <v>27</v>
      </c>
      <c r="I197" s="5">
        <f t="shared" si="39"/>
        <v>45906</v>
      </c>
      <c r="J197" s="4">
        <v>0</v>
      </c>
      <c r="K197" s="19">
        <v>17.995000000000001</v>
      </c>
      <c r="L197" s="4">
        <f t="shared" si="35"/>
        <v>0</v>
      </c>
      <c r="M197" s="4">
        <f t="shared" si="36"/>
        <v>17995</v>
      </c>
      <c r="N197" s="18">
        <v>3.6299999999999999E-2</v>
      </c>
      <c r="O197" s="8">
        <f t="shared" si="37"/>
        <v>0</v>
      </c>
      <c r="P197" s="4">
        <f t="shared" si="38"/>
        <v>17341.781500000001</v>
      </c>
      <c r="Q197" s="4">
        <f t="shared" si="41"/>
        <v>17995</v>
      </c>
      <c r="R197" s="4">
        <v>-50984.51</v>
      </c>
      <c r="S197" s="4">
        <v>-4185.6400000000003</v>
      </c>
      <c r="T197" s="4">
        <v>-9916.76</v>
      </c>
      <c r="U197" s="4">
        <v>-1770</v>
      </c>
      <c r="V197" s="4">
        <v>0</v>
      </c>
      <c r="W197" s="4">
        <v>0</v>
      </c>
      <c r="X197" s="4">
        <v>-6.62</v>
      </c>
      <c r="Y197" s="4">
        <v>-359.9</v>
      </c>
      <c r="Z197" s="4">
        <f t="shared" si="40"/>
        <v>-64.781999999999996</v>
      </c>
      <c r="AA197" s="4">
        <f t="shared" si="42"/>
        <v>-67288.212</v>
      </c>
      <c r="AB197" s="20">
        <f t="shared" si="43"/>
        <v>-179.95000000000002</v>
      </c>
      <c r="AC197" s="15">
        <f t="shared" si="44"/>
        <v>0</v>
      </c>
      <c r="AD197" s="15">
        <f t="shared" si="45"/>
        <v>-67468.161999999997</v>
      </c>
    </row>
    <row r="198" spans="1:30" x14ac:dyDescent="0.45">
      <c r="A198" s="4">
        <f t="shared" si="46"/>
        <v>196</v>
      </c>
      <c r="B198" s="4" t="s">
        <v>24</v>
      </c>
      <c r="C198" s="4" t="s">
        <v>20</v>
      </c>
      <c r="D198" s="5">
        <v>45907</v>
      </c>
      <c r="E198" s="5">
        <v>45907</v>
      </c>
      <c r="F198" s="4" t="s">
        <v>21</v>
      </c>
      <c r="G198" s="4" t="s">
        <v>25</v>
      </c>
      <c r="H198" s="4" t="s">
        <v>27</v>
      </c>
      <c r="I198" s="5">
        <f t="shared" si="39"/>
        <v>45907</v>
      </c>
      <c r="J198" s="4">
        <v>0</v>
      </c>
      <c r="K198" s="19">
        <v>17.55</v>
      </c>
      <c r="L198" s="4">
        <f t="shared" si="35"/>
        <v>0</v>
      </c>
      <c r="M198" s="4">
        <f t="shared" si="36"/>
        <v>17550</v>
      </c>
      <c r="N198" s="18">
        <v>3.6299999999999999E-2</v>
      </c>
      <c r="O198" s="8">
        <f t="shared" si="37"/>
        <v>0</v>
      </c>
      <c r="P198" s="4">
        <f t="shared" si="38"/>
        <v>16912.935000000001</v>
      </c>
      <c r="Q198" s="4">
        <f t="shared" si="41"/>
        <v>17550</v>
      </c>
      <c r="R198" s="4">
        <v>-37167.07</v>
      </c>
      <c r="S198" s="4">
        <v>-4082.13</v>
      </c>
      <c r="T198" s="4">
        <v>-9671.4</v>
      </c>
      <c r="U198" s="4">
        <v>-1770</v>
      </c>
      <c r="V198" s="4">
        <v>0</v>
      </c>
      <c r="W198" s="4">
        <v>0</v>
      </c>
      <c r="X198" s="4">
        <v>-7.12</v>
      </c>
      <c r="Y198" s="4">
        <v>-351</v>
      </c>
      <c r="Z198" s="4">
        <f t="shared" si="40"/>
        <v>-63.18</v>
      </c>
      <c r="AA198" s="4">
        <f t="shared" si="42"/>
        <v>-53111.9</v>
      </c>
      <c r="AB198" s="20">
        <f t="shared" si="43"/>
        <v>-175.5</v>
      </c>
      <c r="AC198" s="15">
        <f t="shared" si="44"/>
        <v>0</v>
      </c>
      <c r="AD198" s="15">
        <f t="shared" si="45"/>
        <v>-53287.4</v>
      </c>
    </row>
    <row r="199" spans="1:30" x14ac:dyDescent="0.45">
      <c r="A199" s="4">
        <f t="shared" si="46"/>
        <v>197</v>
      </c>
      <c r="B199" s="4" t="s">
        <v>24</v>
      </c>
      <c r="C199" s="4" t="s">
        <v>20</v>
      </c>
      <c r="D199" s="5">
        <v>45908</v>
      </c>
      <c r="E199" s="5">
        <v>45908</v>
      </c>
      <c r="F199" s="4" t="s">
        <v>21</v>
      </c>
      <c r="G199" s="4" t="s">
        <v>25</v>
      </c>
      <c r="H199" s="4" t="s">
        <v>27</v>
      </c>
      <c r="I199" s="5">
        <f t="shared" si="39"/>
        <v>45908</v>
      </c>
      <c r="J199" s="4">
        <v>0</v>
      </c>
      <c r="K199" s="19">
        <v>14.442500000000001</v>
      </c>
      <c r="L199" s="4">
        <f t="shared" si="35"/>
        <v>0</v>
      </c>
      <c r="M199" s="4">
        <f t="shared" si="36"/>
        <v>14442.5</v>
      </c>
      <c r="N199" s="18">
        <v>3.27E-2</v>
      </c>
      <c r="O199" s="8">
        <f t="shared" si="37"/>
        <v>0</v>
      </c>
      <c r="P199" s="4">
        <f t="shared" si="38"/>
        <v>13970.230250000001</v>
      </c>
      <c r="Q199" s="4">
        <f t="shared" si="41"/>
        <v>14442.5</v>
      </c>
      <c r="R199" s="4">
        <v>-40904.81</v>
      </c>
      <c r="S199" s="4">
        <v>-3359.34</v>
      </c>
      <c r="T199" s="4">
        <v>-7958.9</v>
      </c>
      <c r="U199" s="4">
        <v>-1770</v>
      </c>
      <c r="V199" s="4">
        <v>0</v>
      </c>
      <c r="W199" s="4">
        <v>0</v>
      </c>
      <c r="X199" s="4">
        <v>-6.84</v>
      </c>
      <c r="Y199" s="4">
        <v>-288.85000000000002</v>
      </c>
      <c r="Z199" s="4">
        <f t="shared" si="40"/>
        <v>-51.993000000000002</v>
      </c>
      <c r="AA199" s="4">
        <f t="shared" si="42"/>
        <v>-54340.732999999993</v>
      </c>
      <c r="AB199" s="20">
        <f t="shared" si="43"/>
        <v>-144.42500000000001</v>
      </c>
      <c r="AC199" s="15">
        <f t="shared" si="44"/>
        <v>0</v>
      </c>
      <c r="AD199" s="15">
        <f t="shared" si="45"/>
        <v>-54485.157999999996</v>
      </c>
    </row>
    <row r="200" spans="1:30" x14ac:dyDescent="0.45">
      <c r="A200" s="4">
        <f t="shared" si="46"/>
        <v>198</v>
      </c>
      <c r="B200" s="4" t="s">
        <v>24</v>
      </c>
      <c r="C200" s="4" t="s">
        <v>20</v>
      </c>
      <c r="D200" s="5">
        <v>45909</v>
      </c>
      <c r="E200" s="5">
        <v>45909</v>
      </c>
      <c r="F200" s="4" t="s">
        <v>21</v>
      </c>
      <c r="G200" s="4" t="s">
        <v>25</v>
      </c>
      <c r="H200" s="4" t="s">
        <v>27</v>
      </c>
      <c r="I200" s="5">
        <f t="shared" si="39"/>
        <v>45909</v>
      </c>
      <c r="J200" s="4">
        <v>0</v>
      </c>
      <c r="K200" s="19">
        <v>18.702500000000001</v>
      </c>
      <c r="L200" s="4">
        <f t="shared" si="35"/>
        <v>0</v>
      </c>
      <c r="M200" s="4">
        <f t="shared" si="36"/>
        <v>18702.5</v>
      </c>
      <c r="N200" s="18">
        <v>3.27E-2</v>
      </c>
      <c r="O200" s="8">
        <f t="shared" si="37"/>
        <v>0</v>
      </c>
      <c r="P200" s="4">
        <f t="shared" si="38"/>
        <v>18090.928250000001</v>
      </c>
      <c r="Q200" s="4">
        <f t="shared" si="41"/>
        <v>18702.5</v>
      </c>
      <c r="R200" s="4">
        <v>-71942.27</v>
      </c>
      <c r="S200" s="4">
        <v>-4350.21</v>
      </c>
      <c r="T200" s="4">
        <v>-10306.530000000001</v>
      </c>
      <c r="U200" s="4">
        <v>-1770</v>
      </c>
      <c r="V200" s="4">
        <v>0</v>
      </c>
      <c r="W200" s="4">
        <v>0</v>
      </c>
      <c r="X200" s="4">
        <v>-7.67</v>
      </c>
      <c r="Y200" s="4">
        <v>-374.05</v>
      </c>
      <c r="Z200" s="4">
        <f t="shared" si="40"/>
        <v>-67.328999999999994</v>
      </c>
      <c r="AA200" s="4">
        <f t="shared" si="42"/>
        <v>-88818.059000000008</v>
      </c>
      <c r="AB200" s="20">
        <f t="shared" si="43"/>
        <v>-187.02500000000001</v>
      </c>
      <c r="AC200" s="15">
        <f t="shared" si="44"/>
        <v>0</v>
      </c>
      <c r="AD200" s="15">
        <f t="shared" si="45"/>
        <v>-89005.084000000003</v>
      </c>
    </row>
    <row r="201" spans="1:30" x14ac:dyDescent="0.45">
      <c r="A201" s="4">
        <f t="shared" si="46"/>
        <v>199</v>
      </c>
      <c r="B201" s="4" t="s">
        <v>24</v>
      </c>
      <c r="C201" s="4" t="s">
        <v>18</v>
      </c>
      <c r="D201" s="5">
        <v>45910</v>
      </c>
      <c r="E201" s="5">
        <v>45910</v>
      </c>
      <c r="F201" s="4" t="s">
        <v>21</v>
      </c>
      <c r="G201" s="4" t="s">
        <v>25</v>
      </c>
      <c r="H201" s="4" t="s">
        <v>27</v>
      </c>
      <c r="I201" s="5">
        <f t="shared" si="39"/>
        <v>45910</v>
      </c>
      <c r="J201" s="4">
        <v>0</v>
      </c>
      <c r="K201" s="19">
        <v>18.75</v>
      </c>
      <c r="L201" s="4">
        <f t="shared" si="35"/>
        <v>0</v>
      </c>
      <c r="M201" s="4">
        <f t="shared" si="36"/>
        <v>18750</v>
      </c>
      <c r="N201" s="18">
        <v>3.27E-2</v>
      </c>
      <c r="O201" s="8">
        <f t="shared" si="37"/>
        <v>0</v>
      </c>
      <c r="P201" s="4">
        <f t="shared" si="38"/>
        <v>18136.875</v>
      </c>
      <c r="Q201" s="4">
        <f t="shared" si="41"/>
        <v>18750</v>
      </c>
      <c r="R201" s="4">
        <v>-96102.37</v>
      </c>
      <c r="S201" s="4">
        <v>-4361.25</v>
      </c>
      <c r="T201" s="4">
        <v>-10332.65</v>
      </c>
      <c r="U201" s="4">
        <v>-1770</v>
      </c>
      <c r="V201" s="4">
        <v>0</v>
      </c>
      <c r="W201" s="4">
        <v>0</v>
      </c>
      <c r="X201" s="4">
        <v>-5.65</v>
      </c>
      <c r="Y201" s="4">
        <v>-375</v>
      </c>
      <c r="Z201" s="4">
        <f t="shared" si="40"/>
        <v>-67.5</v>
      </c>
      <c r="AA201" s="4">
        <f t="shared" si="42"/>
        <v>-113014.41999999998</v>
      </c>
      <c r="AB201" s="20">
        <f t="shared" si="43"/>
        <v>-187.5</v>
      </c>
      <c r="AC201" s="15">
        <f t="shared" si="44"/>
        <v>0</v>
      </c>
      <c r="AD201" s="15">
        <f t="shared" si="45"/>
        <v>-113201.91999999998</v>
      </c>
    </row>
    <row r="202" spans="1:30" x14ac:dyDescent="0.45">
      <c r="A202" s="4">
        <f t="shared" si="46"/>
        <v>200</v>
      </c>
      <c r="B202" s="4" t="s">
        <v>24</v>
      </c>
      <c r="C202" s="4" t="s">
        <v>20</v>
      </c>
      <c r="D202" s="5">
        <v>45910</v>
      </c>
      <c r="E202" s="5">
        <v>45910</v>
      </c>
      <c r="F202" s="4" t="s">
        <v>21</v>
      </c>
      <c r="G202" s="4" t="s">
        <v>25</v>
      </c>
      <c r="H202" s="4" t="s">
        <v>27</v>
      </c>
      <c r="I202" s="5">
        <f t="shared" si="39"/>
        <v>45910</v>
      </c>
      <c r="J202" s="4">
        <v>0</v>
      </c>
      <c r="K202" s="19">
        <v>4.1100000000000003</v>
      </c>
      <c r="L202" s="4">
        <f t="shared" si="35"/>
        <v>0</v>
      </c>
      <c r="M202" s="4">
        <f t="shared" si="36"/>
        <v>4110</v>
      </c>
      <c r="N202" s="18">
        <v>3.27E-2</v>
      </c>
      <c r="O202" s="8">
        <f t="shared" si="37"/>
        <v>0</v>
      </c>
      <c r="P202" s="4">
        <f t="shared" si="38"/>
        <v>3975.6030000000001</v>
      </c>
      <c r="Q202" s="4">
        <f t="shared" si="41"/>
        <v>4110</v>
      </c>
      <c r="R202" s="4">
        <v>-16031.64</v>
      </c>
      <c r="S202" s="4">
        <v>-955.99</v>
      </c>
      <c r="T202" s="4">
        <v>-2264.9699999999998</v>
      </c>
      <c r="U202" s="4">
        <v>-1770</v>
      </c>
      <c r="V202" s="4">
        <v>0</v>
      </c>
      <c r="W202" s="4">
        <v>0</v>
      </c>
      <c r="X202" s="4">
        <v>-6.82</v>
      </c>
      <c r="Y202" s="4">
        <v>-82.2</v>
      </c>
      <c r="Z202" s="4">
        <f t="shared" si="40"/>
        <v>-14.795999999999999</v>
      </c>
      <c r="AA202" s="4">
        <f t="shared" si="42"/>
        <v>-21126.416000000001</v>
      </c>
      <c r="AB202" s="20">
        <f t="shared" si="43"/>
        <v>-41.1</v>
      </c>
      <c r="AC202" s="15">
        <f t="shared" si="44"/>
        <v>0</v>
      </c>
      <c r="AD202" s="15">
        <f t="shared" si="45"/>
        <v>-21167.516</v>
      </c>
    </row>
    <row r="203" spans="1:30" x14ac:dyDescent="0.45">
      <c r="A203" s="4">
        <f t="shared" si="46"/>
        <v>201</v>
      </c>
      <c r="B203" s="4" t="s">
        <v>24</v>
      </c>
      <c r="C203" s="4" t="s">
        <v>18</v>
      </c>
      <c r="D203" s="5">
        <v>45911</v>
      </c>
      <c r="E203" s="5">
        <v>45911</v>
      </c>
      <c r="F203" s="4" t="s">
        <v>21</v>
      </c>
      <c r="G203" s="4" t="s">
        <v>26</v>
      </c>
      <c r="H203" s="4" t="s">
        <v>27</v>
      </c>
      <c r="I203" s="5">
        <f t="shared" si="39"/>
        <v>45911</v>
      </c>
      <c r="J203" s="4">
        <v>0</v>
      </c>
      <c r="K203" s="19">
        <v>0</v>
      </c>
      <c r="L203" s="4">
        <f t="shared" si="35"/>
        <v>0</v>
      </c>
      <c r="M203" s="4">
        <f t="shared" si="36"/>
        <v>0</v>
      </c>
      <c r="N203" s="18">
        <v>3.27E-2</v>
      </c>
      <c r="O203" s="8">
        <f t="shared" si="37"/>
        <v>0</v>
      </c>
      <c r="P203" s="4">
        <f t="shared" si="38"/>
        <v>0</v>
      </c>
      <c r="Q203" s="4">
        <f t="shared" si="41"/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f t="shared" si="40"/>
        <v>0</v>
      </c>
      <c r="AA203" s="4">
        <f t="shared" si="42"/>
        <v>0</v>
      </c>
      <c r="AB203" s="20">
        <f t="shared" si="43"/>
        <v>0</v>
      </c>
      <c r="AC203" s="15">
        <f t="shared" si="44"/>
        <v>0</v>
      </c>
      <c r="AD203" s="15">
        <f t="shared" si="45"/>
        <v>0</v>
      </c>
    </row>
    <row r="204" spans="1:30" x14ac:dyDescent="0.45">
      <c r="A204" s="4">
        <f t="shared" si="46"/>
        <v>202</v>
      </c>
      <c r="B204" s="4" t="s">
        <v>24</v>
      </c>
      <c r="C204" s="4" t="s">
        <v>20</v>
      </c>
      <c r="D204" s="5">
        <v>45911</v>
      </c>
      <c r="E204" s="5">
        <v>45911</v>
      </c>
      <c r="F204" s="4" t="s">
        <v>21</v>
      </c>
      <c r="G204" s="4" t="s">
        <v>25</v>
      </c>
      <c r="H204" s="4" t="s">
        <v>27</v>
      </c>
      <c r="I204" s="5">
        <f t="shared" si="39"/>
        <v>45911</v>
      </c>
      <c r="J204" s="4">
        <v>0</v>
      </c>
      <c r="K204" s="19">
        <v>21.2225</v>
      </c>
      <c r="L204" s="4">
        <f t="shared" si="35"/>
        <v>0</v>
      </c>
      <c r="M204" s="4">
        <f t="shared" si="36"/>
        <v>21222.5</v>
      </c>
      <c r="N204" s="18">
        <v>3.27E-2</v>
      </c>
      <c r="O204" s="8">
        <f t="shared" si="37"/>
        <v>0</v>
      </c>
      <c r="P204" s="4">
        <f t="shared" si="38"/>
        <v>20528.524250000002</v>
      </c>
      <c r="Q204" s="4">
        <f t="shared" si="41"/>
        <v>21222.5</v>
      </c>
      <c r="R204" s="4">
        <v>-72384.039999999994</v>
      </c>
      <c r="S204" s="4">
        <v>-4936.3599999999997</v>
      </c>
      <c r="T204" s="4">
        <v>-11695.25</v>
      </c>
      <c r="U204" s="4">
        <v>-1770</v>
      </c>
      <c r="V204" s="4">
        <v>0</v>
      </c>
      <c r="W204" s="4">
        <v>0</v>
      </c>
      <c r="X204" s="4">
        <v>-6.79</v>
      </c>
      <c r="Y204" s="4">
        <v>-424.45</v>
      </c>
      <c r="Z204" s="4">
        <f t="shared" si="40"/>
        <v>-76.400999999999996</v>
      </c>
      <c r="AA204" s="4">
        <f t="shared" si="42"/>
        <v>-91293.290999999983</v>
      </c>
      <c r="AB204" s="20">
        <f t="shared" si="43"/>
        <v>-212.22499999999999</v>
      </c>
      <c r="AC204" s="15">
        <f t="shared" si="44"/>
        <v>0</v>
      </c>
      <c r="AD204" s="15">
        <f t="shared" si="45"/>
        <v>-91505.515999999989</v>
      </c>
    </row>
    <row r="205" spans="1:30" x14ac:dyDescent="0.45">
      <c r="A205" s="4">
        <f t="shared" si="46"/>
        <v>203</v>
      </c>
      <c r="B205" s="4" t="s">
        <v>24</v>
      </c>
      <c r="C205" s="4" t="s">
        <v>18</v>
      </c>
      <c r="D205" s="5">
        <v>45912</v>
      </c>
      <c r="E205" s="5">
        <v>45912</v>
      </c>
      <c r="F205" s="4" t="s">
        <v>21</v>
      </c>
      <c r="G205" s="4" t="s">
        <v>25</v>
      </c>
      <c r="H205" s="4" t="s">
        <v>27</v>
      </c>
      <c r="I205" s="5">
        <f t="shared" si="39"/>
        <v>45912</v>
      </c>
      <c r="J205" s="4">
        <v>0</v>
      </c>
      <c r="K205" s="19">
        <v>3.9</v>
      </c>
      <c r="L205" s="4">
        <f t="shared" si="35"/>
        <v>0</v>
      </c>
      <c r="M205" s="4">
        <f t="shared" si="36"/>
        <v>3900</v>
      </c>
      <c r="N205" s="18">
        <v>3.27E-2</v>
      </c>
      <c r="O205" s="8">
        <f t="shared" si="37"/>
        <v>0</v>
      </c>
      <c r="P205" s="4">
        <f t="shared" si="38"/>
        <v>3772.4700000000003</v>
      </c>
      <c r="Q205" s="4">
        <f t="shared" si="41"/>
        <v>3900</v>
      </c>
      <c r="R205" s="4">
        <v>-22249.3</v>
      </c>
      <c r="S205" s="4">
        <v>-907.14</v>
      </c>
      <c r="T205" s="4">
        <v>-2149.25</v>
      </c>
      <c r="U205" s="4">
        <v>-1770</v>
      </c>
      <c r="V205" s="4">
        <v>0</v>
      </c>
      <c r="W205" s="4">
        <v>0</v>
      </c>
      <c r="X205" s="4">
        <v>-2.82</v>
      </c>
      <c r="Y205" s="4">
        <v>-78</v>
      </c>
      <c r="Z205" s="4">
        <f t="shared" si="40"/>
        <v>-14.04</v>
      </c>
      <c r="AA205" s="4">
        <f t="shared" si="42"/>
        <v>-27170.55</v>
      </c>
      <c r="AB205" s="20">
        <f t="shared" si="43"/>
        <v>-39</v>
      </c>
      <c r="AC205" s="15">
        <f t="shared" si="44"/>
        <v>0</v>
      </c>
      <c r="AD205" s="15">
        <f t="shared" si="45"/>
        <v>-27209.55</v>
      </c>
    </row>
    <row r="206" spans="1:30" x14ac:dyDescent="0.45">
      <c r="A206" s="4">
        <f t="shared" si="46"/>
        <v>204</v>
      </c>
      <c r="B206" s="4" t="s">
        <v>24</v>
      </c>
      <c r="C206" s="4" t="s">
        <v>19</v>
      </c>
      <c r="D206" s="5">
        <v>45912</v>
      </c>
      <c r="E206" s="5">
        <v>45912</v>
      </c>
      <c r="F206" s="4" t="s">
        <v>21</v>
      </c>
      <c r="G206" s="4" t="s">
        <v>25</v>
      </c>
      <c r="H206" s="4" t="s">
        <v>27</v>
      </c>
      <c r="I206" s="5">
        <f t="shared" si="39"/>
        <v>45912</v>
      </c>
      <c r="J206" s="4">
        <v>0</v>
      </c>
      <c r="K206" s="19">
        <v>16.8</v>
      </c>
      <c r="L206" s="4">
        <f t="shared" si="35"/>
        <v>0</v>
      </c>
      <c r="M206" s="4">
        <f t="shared" si="36"/>
        <v>16800</v>
      </c>
      <c r="N206" s="18">
        <v>3.27E-2</v>
      </c>
      <c r="O206" s="8">
        <f t="shared" si="37"/>
        <v>0</v>
      </c>
      <c r="P206" s="4">
        <f t="shared" si="38"/>
        <v>16250.640000000001</v>
      </c>
      <c r="Q206" s="4">
        <f t="shared" si="41"/>
        <v>16800</v>
      </c>
      <c r="R206" s="4">
        <v>-93102.78</v>
      </c>
      <c r="S206" s="4">
        <v>-3907.68</v>
      </c>
      <c r="T206" s="4">
        <v>-9258.32</v>
      </c>
      <c r="U206" s="4">
        <v>-1770</v>
      </c>
      <c r="V206" s="4">
        <v>0</v>
      </c>
      <c r="W206" s="4">
        <v>0</v>
      </c>
      <c r="X206" s="4">
        <v>-2.82</v>
      </c>
      <c r="Y206" s="4">
        <v>-336</v>
      </c>
      <c r="Z206" s="4">
        <f t="shared" si="40"/>
        <v>-60.48</v>
      </c>
      <c r="AA206" s="4">
        <f t="shared" si="42"/>
        <v>-108438.08</v>
      </c>
      <c r="AB206" s="20">
        <f t="shared" si="43"/>
        <v>-168</v>
      </c>
      <c r="AC206" s="15">
        <f t="shared" si="44"/>
        <v>0</v>
      </c>
      <c r="AD206" s="15">
        <f t="shared" si="45"/>
        <v>-108606.08</v>
      </c>
    </row>
    <row r="207" spans="1:30" x14ac:dyDescent="0.45">
      <c r="A207" s="4">
        <f t="shared" si="46"/>
        <v>205</v>
      </c>
      <c r="B207" s="4" t="s">
        <v>24</v>
      </c>
      <c r="C207" s="4" t="s">
        <v>20</v>
      </c>
      <c r="D207" s="5">
        <v>45912</v>
      </c>
      <c r="E207" s="5">
        <v>45912</v>
      </c>
      <c r="F207" s="4" t="s">
        <v>21</v>
      </c>
      <c r="G207" s="4" t="s">
        <v>25</v>
      </c>
      <c r="H207" s="4" t="s">
        <v>27</v>
      </c>
      <c r="I207" s="5">
        <f t="shared" si="39"/>
        <v>45912</v>
      </c>
      <c r="J207" s="4">
        <v>0</v>
      </c>
      <c r="K207" s="19">
        <v>2.25</v>
      </c>
      <c r="L207" s="4">
        <f t="shared" si="35"/>
        <v>0</v>
      </c>
      <c r="M207" s="4">
        <f t="shared" si="36"/>
        <v>2250</v>
      </c>
      <c r="N207" s="18">
        <v>3.27E-2</v>
      </c>
      <c r="O207" s="8">
        <f t="shared" si="37"/>
        <v>0</v>
      </c>
      <c r="P207" s="4">
        <f t="shared" si="38"/>
        <v>2176.4250000000002</v>
      </c>
      <c r="Q207" s="4">
        <f t="shared" si="41"/>
        <v>2250</v>
      </c>
      <c r="R207" s="4">
        <v>-6343.33</v>
      </c>
      <c r="S207" s="4">
        <v>-523.36</v>
      </c>
      <c r="T207" s="4">
        <v>-1239.8599999999999</v>
      </c>
      <c r="U207" s="4">
        <v>-1770</v>
      </c>
      <c r="V207" s="4">
        <v>0</v>
      </c>
      <c r="W207" s="4">
        <v>0</v>
      </c>
      <c r="X207" s="4">
        <v>-6.9</v>
      </c>
      <c r="Y207" s="4">
        <v>-45</v>
      </c>
      <c r="Z207" s="4">
        <f t="shared" si="40"/>
        <v>-8.1</v>
      </c>
      <c r="AA207" s="4">
        <f t="shared" si="42"/>
        <v>-9936.5499999999993</v>
      </c>
      <c r="AB207" s="20">
        <f t="shared" si="43"/>
        <v>-22.5</v>
      </c>
      <c r="AC207" s="15">
        <f t="shared" si="44"/>
        <v>0</v>
      </c>
      <c r="AD207" s="15">
        <f t="shared" si="45"/>
        <v>-9959.0499999999993</v>
      </c>
    </row>
    <row r="208" spans="1:30" x14ac:dyDescent="0.45">
      <c r="A208" s="4">
        <f t="shared" si="46"/>
        <v>206</v>
      </c>
      <c r="B208" s="4" t="s">
        <v>24</v>
      </c>
      <c r="C208" s="4" t="s">
        <v>19</v>
      </c>
      <c r="D208" s="5">
        <v>45913</v>
      </c>
      <c r="E208" s="5">
        <v>45913</v>
      </c>
      <c r="F208" s="4" t="s">
        <v>21</v>
      </c>
      <c r="G208" s="4" t="s">
        <v>25</v>
      </c>
      <c r="H208" s="4" t="s">
        <v>27</v>
      </c>
      <c r="I208" s="5">
        <f t="shared" si="39"/>
        <v>45913</v>
      </c>
      <c r="J208" s="4">
        <v>0</v>
      </c>
      <c r="K208" s="19">
        <v>20.7</v>
      </c>
      <c r="L208" s="4">
        <f t="shared" si="35"/>
        <v>0</v>
      </c>
      <c r="M208" s="4">
        <f t="shared" si="36"/>
        <v>20700</v>
      </c>
      <c r="N208" s="18">
        <v>3.27E-2</v>
      </c>
      <c r="O208" s="8">
        <f t="shared" si="37"/>
        <v>0</v>
      </c>
      <c r="P208" s="4">
        <f t="shared" si="38"/>
        <v>20023.11</v>
      </c>
      <c r="Q208" s="4">
        <f t="shared" si="41"/>
        <v>20700</v>
      </c>
      <c r="R208" s="4">
        <v>-104386.04</v>
      </c>
      <c r="S208" s="4">
        <v>-4814.82</v>
      </c>
      <c r="T208" s="4">
        <v>-11407.4</v>
      </c>
      <c r="U208" s="4">
        <v>-1770</v>
      </c>
      <c r="V208" s="4">
        <v>0</v>
      </c>
      <c r="W208" s="4">
        <v>0</v>
      </c>
      <c r="X208" s="4">
        <v>-5.51</v>
      </c>
      <c r="Y208" s="4">
        <v>-414</v>
      </c>
      <c r="Z208" s="4">
        <f t="shared" si="40"/>
        <v>-74.52</v>
      </c>
      <c r="AA208" s="4">
        <f t="shared" si="42"/>
        <v>-122872.28999999998</v>
      </c>
      <c r="AB208" s="20">
        <f t="shared" si="43"/>
        <v>-207</v>
      </c>
      <c r="AC208" s="15">
        <f t="shared" si="44"/>
        <v>0</v>
      </c>
      <c r="AD208" s="15">
        <f t="shared" si="45"/>
        <v>-123079.28999999998</v>
      </c>
    </row>
    <row r="209" spans="1:30" x14ac:dyDescent="0.45">
      <c r="A209" s="4">
        <f t="shared" si="46"/>
        <v>207</v>
      </c>
      <c r="B209" s="4" t="s">
        <v>24</v>
      </c>
      <c r="C209" s="4" t="s">
        <v>19</v>
      </c>
      <c r="D209" s="5">
        <v>45914</v>
      </c>
      <c r="E209" s="5">
        <v>45914</v>
      </c>
      <c r="F209" s="4" t="s">
        <v>21</v>
      </c>
      <c r="G209" s="4" t="s">
        <v>25</v>
      </c>
      <c r="H209" s="4" t="s">
        <v>27</v>
      </c>
      <c r="I209" s="5">
        <f t="shared" si="39"/>
        <v>45914</v>
      </c>
      <c r="J209" s="4">
        <v>0</v>
      </c>
      <c r="K209" s="19">
        <v>20.7</v>
      </c>
      <c r="L209" s="4">
        <f t="shared" si="35"/>
        <v>0</v>
      </c>
      <c r="M209" s="4">
        <f t="shared" si="36"/>
        <v>20700</v>
      </c>
      <c r="N209" s="18">
        <v>3.27E-2</v>
      </c>
      <c r="O209" s="8">
        <f t="shared" si="37"/>
        <v>0</v>
      </c>
      <c r="P209" s="4">
        <f t="shared" si="38"/>
        <v>20023.11</v>
      </c>
      <c r="Q209" s="4">
        <f t="shared" si="41"/>
        <v>20700</v>
      </c>
      <c r="R209" s="4">
        <v>-77781.83</v>
      </c>
      <c r="S209" s="4">
        <v>-4814.82</v>
      </c>
      <c r="T209" s="4">
        <v>-11407.4</v>
      </c>
      <c r="U209" s="4">
        <v>-1770</v>
      </c>
      <c r="V209" s="4">
        <v>0</v>
      </c>
      <c r="W209" s="4">
        <v>0</v>
      </c>
      <c r="X209" s="4">
        <v>-5.42</v>
      </c>
      <c r="Y209" s="4">
        <v>-414</v>
      </c>
      <c r="Z209" s="4">
        <f t="shared" si="40"/>
        <v>-74.52</v>
      </c>
      <c r="AA209" s="4">
        <f t="shared" si="42"/>
        <v>-96267.989999999991</v>
      </c>
      <c r="AB209" s="20">
        <f t="shared" si="43"/>
        <v>-207</v>
      </c>
      <c r="AC209" s="15">
        <f t="shared" si="44"/>
        <v>0</v>
      </c>
      <c r="AD209" s="15">
        <f t="shared" si="45"/>
        <v>-96474.989999999991</v>
      </c>
    </row>
    <row r="210" spans="1:30" x14ac:dyDescent="0.45">
      <c r="A210" s="4">
        <f t="shared" si="46"/>
        <v>208</v>
      </c>
      <c r="B210" s="4" t="s">
        <v>24</v>
      </c>
      <c r="C210" s="4" t="s">
        <v>19</v>
      </c>
      <c r="D210" s="5">
        <v>45915</v>
      </c>
      <c r="E210" s="5">
        <v>45915</v>
      </c>
      <c r="F210" s="4" t="s">
        <v>21</v>
      </c>
      <c r="G210" s="4" t="s">
        <v>25</v>
      </c>
      <c r="H210" s="4" t="s">
        <v>27</v>
      </c>
      <c r="I210" s="5">
        <f t="shared" si="39"/>
        <v>45915</v>
      </c>
      <c r="J210" s="4">
        <v>0</v>
      </c>
      <c r="K210" s="19">
        <v>20.7</v>
      </c>
      <c r="L210" s="4">
        <f t="shared" si="35"/>
        <v>0</v>
      </c>
      <c r="M210" s="4">
        <f t="shared" si="36"/>
        <v>20700</v>
      </c>
      <c r="N210" s="18">
        <v>3.5000000000000003E-2</v>
      </c>
      <c r="O210" s="8">
        <f t="shared" si="37"/>
        <v>0</v>
      </c>
      <c r="P210" s="4">
        <f t="shared" si="38"/>
        <v>19975.5</v>
      </c>
      <c r="Q210" s="4">
        <f t="shared" si="41"/>
        <v>20700</v>
      </c>
      <c r="R210" s="4">
        <v>-104177.32</v>
      </c>
      <c r="S210" s="4">
        <v>-4814.82</v>
      </c>
      <c r="T210" s="4">
        <v>-11407.23</v>
      </c>
      <c r="U210" s="4">
        <v>-1770</v>
      </c>
      <c r="V210" s="4">
        <v>0</v>
      </c>
      <c r="W210" s="4">
        <v>0</v>
      </c>
      <c r="X210" s="4">
        <v>-5.5</v>
      </c>
      <c r="Y210" s="4">
        <v>-414</v>
      </c>
      <c r="Z210" s="4">
        <f t="shared" si="40"/>
        <v>-74.52</v>
      </c>
      <c r="AA210" s="4">
        <f t="shared" si="42"/>
        <v>-122663.39000000001</v>
      </c>
      <c r="AB210" s="20">
        <f t="shared" si="43"/>
        <v>-207</v>
      </c>
      <c r="AC210" s="15">
        <f t="shared" si="44"/>
        <v>0</v>
      </c>
      <c r="AD210" s="15">
        <f t="shared" si="45"/>
        <v>-122870.39000000001</v>
      </c>
    </row>
    <row r="211" spans="1:30" x14ac:dyDescent="0.45">
      <c r="A211" s="4">
        <f t="shared" si="46"/>
        <v>209</v>
      </c>
      <c r="B211" s="4" t="s">
        <v>24</v>
      </c>
      <c r="C211" s="4" t="s">
        <v>20</v>
      </c>
      <c r="D211" s="5">
        <v>45915</v>
      </c>
      <c r="E211" s="5">
        <v>45915</v>
      </c>
      <c r="F211" s="4" t="s">
        <v>21</v>
      </c>
      <c r="G211" s="4" t="s">
        <v>25</v>
      </c>
      <c r="H211" s="4" t="s">
        <v>27</v>
      </c>
      <c r="I211" s="5">
        <f t="shared" si="39"/>
        <v>45915</v>
      </c>
      <c r="J211" s="4">
        <v>0</v>
      </c>
      <c r="K211" s="19">
        <v>3.2425000000000002</v>
      </c>
      <c r="L211" s="4">
        <f t="shared" si="35"/>
        <v>0</v>
      </c>
      <c r="M211" s="4">
        <f t="shared" si="36"/>
        <v>3242.5</v>
      </c>
      <c r="N211" s="18">
        <v>3.5000000000000003E-2</v>
      </c>
      <c r="O211" s="8">
        <f t="shared" si="37"/>
        <v>0</v>
      </c>
      <c r="P211" s="4">
        <f t="shared" si="38"/>
        <v>3129.0124999999998</v>
      </c>
      <c r="Q211" s="4">
        <f t="shared" si="41"/>
        <v>3242.5</v>
      </c>
      <c r="R211" s="4">
        <v>-10905.02</v>
      </c>
      <c r="S211" s="4">
        <v>-754.21</v>
      </c>
      <c r="T211" s="4">
        <v>-1786.9</v>
      </c>
      <c r="U211" s="4">
        <v>-1770</v>
      </c>
      <c r="V211" s="4">
        <v>0</v>
      </c>
      <c r="W211" s="4">
        <v>0</v>
      </c>
      <c r="X211" s="4">
        <v>-6.37</v>
      </c>
      <c r="Y211" s="4">
        <v>-64.849999999999994</v>
      </c>
      <c r="Z211" s="4">
        <f t="shared" si="40"/>
        <v>-11.672999999999998</v>
      </c>
      <c r="AA211" s="4">
        <f t="shared" si="42"/>
        <v>-15299.023000000001</v>
      </c>
      <c r="AB211" s="20">
        <f t="shared" si="43"/>
        <v>-32.425000000000004</v>
      </c>
      <c r="AC211" s="15">
        <f t="shared" si="44"/>
        <v>0</v>
      </c>
      <c r="AD211" s="15">
        <f t="shared" si="45"/>
        <v>-15331.448</v>
      </c>
    </row>
    <row r="212" spans="1:30" x14ac:dyDescent="0.45">
      <c r="A212" s="4">
        <f t="shared" si="46"/>
        <v>210</v>
      </c>
      <c r="B212" s="4" t="s">
        <v>24</v>
      </c>
      <c r="C212" s="4" t="s">
        <v>19</v>
      </c>
      <c r="D212" s="5">
        <v>45916</v>
      </c>
      <c r="E212" s="5">
        <v>45916</v>
      </c>
      <c r="F212" s="4" t="s">
        <v>21</v>
      </c>
      <c r="G212" s="4" t="s">
        <v>25</v>
      </c>
      <c r="H212" s="4" t="s">
        <v>27</v>
      </c>
      <c r="I212" s="5">
        <f t="shared" si="39"/>
        <v>45916</v>
      </c>
      <c r="J212" s="4">
        <v>0</v>
      </c>
      <c r="K212" s="19">
        <v>23.4</v>
      </c>
      <c r="L212" s="4">
        <f t="shared" si="35"/>
        <v>0</v>
      </c>
      <c r="M212" s="4">
        <f t="shared" si="36"/>
        <v>23400</v>
      </c>
      <c r="N212" s="18">
        <v>3.5000000000000003E-2</v>
      </c>
      <c r="O212" s="8">
        <f t="shared" si="37"/>
        <v>0</v>
      </c>
      <c r="P212" s="4">
        <f t="shared" si="38"/>
        <v>22581</v>
      </c>
      <c r="Q212" s="4">
        <f t="shared" si="41"/>
        <v>23400</v>
      </c>
      <c r="R212" s="4">
        <v>-118854.84</v>
      </c>
      <c r="S212" s="4">
        <v>-5442.84</v>
      </c>
      <c r="T212" s="4">
        <v>-12895.6</v>
      </c>
      <c r="U212" s="4">
        <v>-1770</v>
      </c>
      <c r="V212" s="4">
        <v>0</v>
      </c>
      <c r="W212" s="4">
        <v>0</v>
      </c>
      <c r="X212" s="4">
        <v>-5.49</v>
      </c>
      <c r="Y212" s="4">
        <v>-468</v>
      </c>
      <c r="Z212" s="4">
        <f t="shared" si="40"/>
        <v>-84.24</v>
      </c>
      <c r="AA212" s="4">
        <f t="shared" si="42"/>
        <v>-139521.00999999998</v>
      </c>
      <c r="AB212" s="20">
        <f t="shared" si="43"/>
        <v>-234</v>
      </c>
      <c r="AC212" s="15">
        <f t="shared" si="44"/>
        <v>0</v>
      </c>
      <c r="AD212" s="15">
        <f t="shared" si="45"/>
        <v>-139755.00999999998</v>
      </c>
    </row>
    <row r="213" spans="1:30" x14ac:dyDescent="0.45">
      <c r="A213" s="4">
        <f t="shared" si="46"/>
        <v>211</v>
      </c>
      <c r="B213" s="4" t="s">
        <v>24</v>
      </c>
      <c r="C213" s="4" t="s">
        <v>18</v>
      </c>
      <c r="D213" s="5">
        <v>45917</v>
      </c>
      <c r="E213" s="5">
        <v>45917</v>
      </c>
      <c r="F213" s="4" t="s">
        <v>21</v>
      </c>
      <c r="G213" s="4" t="s">
        <v>25</v>
      </c>
      <c r="H213" s="4" t="s">
        <v>27</v>
      </c>
      <c r="I213" s="5">
        <f t="shared" si="39"/>
        <v>45917</v>
      </c>
      <c r="J213" s="4">
        <v>0</v>
      </c>
      <c r="K213" s="19">
        <v>24</v>
      </c>
      <c r="L213" s="4">
        <f t="shared" si="35"/>
        <v>0</v>
      </c>
      <c r="M213" s="4">
        <f t="shared" si="36"/>
        <v>24000</v>
      </c>
      <c r="N213" s="18">
        <v>3.5000000000000003E-2</v>
      </c>
      <c r="O213" s="8">
        <f t="shared" si="37"/>
        <v>0</v>
      </c>
      <c r="P213" s="4">
        <f t="shared" si="38"/>
        <v>23160</v>
      </c>
      <c r="Q213" s="4">
        <f t="shared" si="41"/>
        <v>24000</v>
      </c>
      <c r="R213" s="4">
        <v>-98300.28</v>
      </c>
      <c r="S213" s="4">
        <v>-6417.6</v>
      </c>
      <c r="T213" s="4">
        <v>-13225.92</v>
      </c>
      <c r="U213" s="4">
        <v>-1770</v>
      </c>
      <c r="V213" s="4">
        <v>0</v>
      </c>
      <c r="W213" s="4">
        <v>0</v>
      </c>
      <c r="X213" s="4">
        <v>-5.58</v>
      </c>
      <c r="Y213" s="4">
        <v>-480</v>
      </c>
      <c r="Z213" s="4">
        <f t="shared" si="40"/>
        <v>-86.399999999999991</v>
      </c>
      <c r="AA213" s="4">
        <f t="shared" si="42"/>
        <v>-120285.78</v>
      </c>
      <c r="AB213" s="20">
        <f t="shared" si="43"/>
        <v>-240</v>
      </c>
      <c r="AC213" s="15">
        <f t="shared" si="44"/>
        <v>0</v>
      </c>
      <c r="AD213" s="15">
        <f t="shared" si="45"/>
        <v>-120525.78</v>
      </c>
    </row>
    <row r="214" spans="1:30" x14ac:dyDescent="0.45">
      <c r="A214" s="4">
        <f t="shared" si="46"/>
        <v>212</v>
      </c>
      <c r="B214" s="4" t="s">
        <v>24</v>
      </c>
      <c r="C214" s="4" t="s">
        <v>18</v>
      </c>
      <c r="D214" s="5">
        <v>45918</v>
      </c>
      <c r="E214" s="5">
        <v>45918</v>
      </c>
      <c r="F214" s="4" t="s">
        <v>21</v>
      </c>
      <c r="G214" s="4" t="s">
        <v>25</v>
      </c>
      <c r="H214" s="4" t="s">
        <v>27</v>
      </c>
      <c r="I214" s="5">
        <f t="shared" si="39"/>
        <v>45918</v>
      </c>
      <c r="J214" s="4">
        <v>0</v>
      </c>
      <c r="K214" s="19">
        <v>24</v>
      </c>
      <c r="L214" s="4">
        <f t="shared" si="35"/>
        <v>0</v>
      </c>
      <c r="M214" s="4">
        <f t="shared" si="36"/>
        <v>24000</v>
      </c>
      <c r="N214" s="18">
        <v>3.5000000000000003E-2</v>
      </c>
      <c r="O214" s="8">
        <f t="shared" si="37"/>
        <v>0</v>
      </c>
      <c r="P214" s="4">
        <f t="shared" si="38"/>
        <v>23160</v>
      </c>
      <c r="Q214" s="4">
        <f t="shared" si="41"/>
        <v>24000</v>
      </c>
      <c r="R214" s="4">
        <v>-98169.57</v>
      </c>
      <c r="S214" s="4">
        <v>-6417.6</v>
      </c>
      <c r="T214" s="4">
        <v>-13225.92</v>
      </c>
      <c r="U214" s="4">
        <v>-1770</v>
      </c>
      <c r="V214" s="4">
        <v>0</v>
      </c>
      <c r="W214" s="4">
        <v>0</v>
      </c>
      <c r="X214" s="4">
        <v>-5.52</v>
      </c>
      <c r="Y214" s="4">
        <v>-480</v>
      </c>
      <c r="Z214" s="4">
        <f t="shared" si="40"/>
        <v>-86.399999999999991</v>
      </c>
      <c r="AA214" s="4">
        <f t="shared" si="42"/>
        <v>-120155.01000000001</v>
      </c>
      <c r="AB214" s="20">
        <f t="shared" si="43"/>
        <v>-240</v>
      </c>
      <c r="AC214" s="15">
        <f t="shared" si="44"/>
        <v>0</v>
      </c>
      <c r="AD214" s="15">
        <f t="shared" si="45"/>
        <v>-120395.01000000001</v>
      </c>
    </row>
    <row r="215" spans="1:30" x14ac:dyDescent="0.45">
      <c r="A215" s="4">
        <f t="shared" si="46"/>
        <v>213</v>
      </c>
      <c r="B215" s="4" t="s">
        <v>24</v>
      </c>
      <c r="C215" s="4" t="s">
        <v>18</v>
      </c>
      <c r="D215" s="5">
        <v>45919</v>
      </c>
      <c r="E215" s="5">
        <v>45919</v>
      </c>
      <c r="F215" s="4" t="s">
        <v>21</v>
      </c>
      <c r="G215" s="4" t="s">
        <v>25</v>
      </c>
      <c r="H215" s="4" t="s">
        <v>27</v>
      </c>
      <c r="I215" s="5">
        <f t="shared" si="39"/>
        <v>45919</v>
      </c>
      <c r="J215" s="4">
        <v>0</v>
      </c>
      <c r="K215" s="19">
        <v>24</v>
      </c>
      <c r="L215" s="4">
        <f t="shared" si="35"/>
        <v>0</v>
      </c>
      <c r="M215" s="4">
        <f t="shared" si="36"/>
        <v>24000</v>
      </c>
      <c r="N215" s="18">
        <v>3.5000000000000003E-2</v>
      </c>
      <c r="O215" s="8">
        <f t="shared" si="37"/>
        <v>0</v>
      </c>
      <c r="P215" s="4">
        <f t="shared" si="38"/>
        <v>23160</v>
      </c>
      <c r="Q215" s="4">
        <f t="shared" si="41"/>
        <v>24000</v>
      </c>
      <c r="R215" s="4">
        <v>-97330.4</v>
      </c>
      <c r="S215" s="4">
        <v>-6417.6</v>
      </c>
      <c r="T215" s="4">
        <v>-13225.92</v>
      </c>
      <c r="U215" s="4">
        <v>-1770</v>
      </c>
      <c r="V215" s="4">
        <v>0</v>
      </c>
      <c r="W215" s="4">
        <v>0</v>
      </c>
      <c r="X215" s="4">
        <v>-5.49</v>
      </c>
      <c r="Y215" s="4">
        <v>-480</v>
      </c>
      <c r="Z215" s="4">
        <f t="shared" si="40"/>
        <v>-86.399999999999991</v>
      </c>
      <c r="AA215" s="4">
        <f t="shared" si="42"/>
        <v>-119315.81</v>
      </c>
      <c r="AB215" s="20">
        <f t="shared" si="43"/>
        <v>-240</v>
      </c>
      <c r="AC215" s="15">
        <f t="shared" si="44"/>
        <v>0</v>
      </c>
      <c r="AD215" s="15">
        <f t="shared" si="45"/>
        <v>-119555.81</v>
      </c>
    </row>
    <row r="216" spans="1:30" x14ac:dyDescent="0.45">
      <c r="A216" s="4">
        <f t="shared" si="46"/>
        <v>214</v>
      </c>
      <c r="B216" s="4" t="s">
        <v>24</v>
      </c>
      <c r="C216" s="4" t="s">
        <v>20</v>
      </c>
      <c r="D216" s="5">
        <v>45919</v>
      </c>
      <c r="E216" s="5">
        <v>45919</v>
      </c>
      <c r="F216" s="4" t="s">
        <v>21</v>
      </c>
      <c r="G216" s="4" t="s">
        <v>25</v>
      </c>
      <c r="H216" s="4" t="s">
        <v>27</v>
      </c>
      <c r="I216" s="5">
        <f t="shared" si="39"/>
        <v>45919</v>
      </c>
      <c r="J216" s="4">
        <v>0</v>
      </c>
      <c r="K216" s="19">
        <v>1.1850000000000001</v>
      </c>
      <c r="L216" s="4">
        <f t="shared" si="35"/>
        <v>0</v>
      </c>
      <c r="M216" s="4">
        <f t="shared" si="36"/>
        <v>1185</v>
      </c>
      <c r="N216" s="18">
        <v>3.5000000000000003E-2</v>
      </c>
      <c r="O216" s="8">
        <f t="shared" si="37"/>
        <v>0</v>
      </c>
      <c r="P216" s="4">
        <f t="shared" si="38"/>
        <v>1143.5249999999999</v>
      </c>
      <c r="Q216" s="4">
        <f t="shared" si="41"/>
        <v>1185</v>
      </c>
      <c r="R216" s="4">
        <v>-5673.48</v>
      </c>
      <c r="S216" s="4">
        <v>-316.88</v>
      </c>
      <c r="T216" s="4">
        <v>-653.04</v>
      </c>
      <c r="U216" s="4">
        <v>-1770</v>
      </c>
      <c r="V216" s="4">
        <v>0</v>
      </c>
      <c r="W216" s="4">
        <v>0</v>
      </c>
      <c r="X216" s="4">
        <v>-7.41</v>
      </c>
      <c r="Y216" s="4">
        <v>-23.7</v>
      </c>
      <c r="Z216" s="4">
        <f t="shared" si="40"/>
        <v>-4.266</v>
      </c>
      <c r="AA216" s="4">
        <f t="shared" si="42"/>
        <v>-8448.7759999999998</v>
      </c>
      <c r="AB216" s="20">
        <f t="shared" si="43"/>
        <v>-11.850000000000001</v>
      </c>
      <c r="AC216" s="15">
        <f t="shared" si="44"/>
        <v>0</v>
      </c>
      <c r="AD216" s="15">
        <f t="shared" si="45"/>
        <v>-8460.6260000000002</v>
      </c>
    </row>
    <row r="217" spans="1:30" x14ac:dyDescent="0.45">
      <c r="A217" s="4">
        <f t="shared" si="46"/>
        <v>215</v>
      </c>
      <c r="B217" s="4" t="s">
        <v>24</v>
      </c>
      <c r="C217" s="4" t="s">
        <v>18</v>
      </c>
      <c r="D217" s="5">
        <v>45920</v>
      </c>
      <c r="E217" s="5">
        <v>45920</v>
      </c>
      <c r="F217" s="4" t="s">
        <v>21</v>
      </c>
      <c r="G217" s="4" t="s">
        <v>25</v>
      </c>
      <c r="H217" s="4" t="s">
        <v>27</v>
      </c>
      <c r="I217" s="5">
        <f t="shared" si="39"/>
        <v>45920</v>
      </c>
      <c r="J217" s="4">
        <v>0</v>
      </c>
      <c r="K217" s="19">
        <v>24</v>
      </c>
      <c r="L217" s="4">
        <f t="shared" si="35"/>
        <v>0</v>
      </c>
      <c r="M217" s="4">
        <f t="shared" si="36"/>
        <v>24000</v>
      </c>
      <c r="N217" s="18">
        <v>3.5000000000000003E-2</v>
      </c>
      <c r="O217" s="8">
        <f t="shared" si="37"/>
        <v>0</v>
      </c>
      <c r="P217" s="4">
        <f t="shared" si="38"/>
        <v>23160</v>
      </c>
      <c r="Q217" s="4">
        <f t="shared" si="41"/>
        <v>24000</v>
      </c>
      <c r="R217" s="4">
        <v>-99861.47</v>
      </c>
      <c r="S217" s="4">
        <v>-6417.6</v>
      </c>
      <c r="T217" s="4">
        <v>-13225.92</v>
      </c>
      <c r="U217" s="4">
        <v>-1770</v>
      </c>
      <c r="V217" s="4">
        <v>0</v>
      </c>
      <c r="W217" s="4">
        <v>0</v>
      </c>
      <c r="X217" s="4">
        <v>-5.29</v>
      </c>
      <c r="Y217" s="4">
        <v>-480</v>
      </c>
      <c r="Z217" s="4">
        <f t="shared" si="40"/>
        <v>-86.399999999999991</v>
      </c>
      <c r="AA217" s="4">
        <f t="shared" si="42"/>
        <v>-121846.68</v>
      </c>
      <c r="AB217" s="20">
        <f t="shared" si="43"/>
        <v>-240</v>
      </c>
      <c r="AC217" s="15">
        <f t="shared" si="44"/>
        <v>0</v>
      </c>
      <c r="AD217" s="15">
        <f t="shared" si="45"/>
        <v>-122086.68</v>
      </c>
    </row>
    <row r="218" spans="1:30" x14ac:dyDescent="0.45">
      <c r="A218" s="4">
        <f t="shared" si="46"/>
        <v>216</v>
      </c>
      <c r="B218" s="4" t="s">
        <v>24</v>
      </c>
      <c r="C218" s="4" t="s">
        <v>18</v>
      </c>
      <c r="D218" s="5">
        <v>45921</v>
      </c>
      <c r="E218" s="5">
        <v>45921</v>
      </c>
      <c r="F218" s="4" t="s">
        <v>21</v>
      </c>
      <c r="G218" s="4" t="s">
        <v>25</v>
      </c>
      <c r="H218" s="4" t="s">
        <v>27</v>
      </c>
      <c r="I218" s="5">
        <f t="shared" si="39"/>
        <v>45921</v>
      </c>
      <c r="J218" s="4">
        <v>0</v>
      </c>
      <c r="K218" s="19">
        <v>24</v>
      </c>
      <c r="L218" s="4">
        <f t="shared" ref="L218:L237" si="47">J218*1000</f>
        <v>0</v>
      </c>
      <c r="M218" s="4">
        <f t="shared" ref="M218:M237" si="48">K218*1000</f>
        <v>24000</v>
      </c>
      <c r="N218" s="18">
        <v>3.5000000000000003E-2</v>
      </c>
      <c r="O218" s="8">
        <f t="shared" ref="O218:O236" si="49">L218/(1-N218)</f>
        <v>0</v>
      </c>
      <c r="P218" s="4">
        <f t="shared" ref="P218:P236" si="50">M218*(1-N218)</f>
        <v>23160</v>
      </c>
      <c r="Q218" s="4">
        <f t="shared" si="41"/>
        <v>24000</v>
      </c>
      <c r="R218" s="4">
        <v>-62777.82</v>
      </c>
      <c r="S218" s="4">
        <v>0</v>
      </c>
      <c r="T218" s="4">
        <v>-13225.92</v>
      </c>
      <c r="U218" s="4">
        <v>-1770</v>
      </c>
      <c r="V218" s="4">
        <v>0</v>
      </c>
      <c r="W218" s="4">
        <v>0</v>
      </c>
      <c r="X218" s="4">
        <v>-5.12</v>
      </c>
      <c r="Y218" s="4">
        <v>-480</v>
      </c>
      <c r="Z218" s="4">
        <f t="shared" si="40"/>
        <v>-86.399999999999991</v>
      </c>
      <c r="AA218" s="4">
        <f t="shared" si="42"/>
        <v>-78345.259999999995</v>
      </c>
      <c r="AB218" s="20">
        <f t="shared" si="43"/>
        <v>-240</v>
      </c>
      <c r="AC218" s="15">
        <f t="shared" si="44"/>
        <v>0</v>
      </c>
      <c r="AD218" s="15">
        <f t="shared" si="45"/>
        <v>-78585.259999999995</v>
      </c>
    </row>
    <row r="219" spans="1:30" x14ac:dyDescent="0.45">
      <c r="A219" s="4">
        <f t="shared" si="46"/>
        <v>217</v>
      </c>
      <c r="B219" s="4" t="s">
        <v>24</v>
      </c>
      <c r="C219" s="4" t="s">
        <v>18</v>
      </c>
      <c r="D219" s="5">
        <v>45922</v>
      </c>
      <c r="E219" s="5">
        <v>45922</v>
      </c>
      <c r="F219" s="4" t="s">
        <v>21</v>
      </c>
      <c r="G219" s="4" t="s">
        <v>25</v>
      </c>
      <c r="H219" s="4" t="s">
        <v>27</v>
      </c>
      <c r="I219" s="5">
        <f t="shared" si="39"/>
        <v>45922</v>
      </c>
      <c r="J219" s="4">
        <v>0</v>
      </c>
      <c r="K219" s="19">
        <v>24</v>
      </c>
      <c r="L219" s="4">
        <f t="shared" si="47"/>
        <v>0</v>
      </c>
      <c r="M219" s="4">
        <f t="shared" si="48"/>
        <v>24000</v>
      </c>
      <c r="N219" s="18">
        <v>3.3300000000000003E-2</v>
      </c>
      <c r="O219" s="8">
        <f t="shared" si="49"/>
        <v>0</v>
      </c>
      <c r="P219" s="4">
        <f t="shared" si="50"/>
        <v>23200.799999999999</v>
      </c>
      <c r="Q219" s="4">
        <f t="shared" si="41"/>
        <v>24000</v>
      </c>
      <c r="R219" s="4">
        <v>-99095.039999999994</v>
      </c>
      <c r="S219" s="4">
        <v>0</v>
      </c>
      <c r="T219" s="4">
        <v>-13225.92</v>
      </c>
      <c r="U219" s="4">
        <v>-1770</v>
      </c>
      <c r="V219" s="4">
        <v>0</v>
      </c>
      <c r="W219" s="4">
        <v>0</v>
      </c>
      <c r="X219" s="4">
        <v>-5.3</v>
      </c>
      <c r="Y219" s="4">
        <v>-480</v>
      </c>
      <c r="Z219" s="4">
        <f t="shared" si="40"/>
        <v>-86.399999999999991</v>
      </c>
      <c r="AA219" s="4">
        <f t="shared" si="42"/>
        <v>-114662.65999999999</v>
      </c>
      <c r="AB219" s="20">
        <f t="shared" si="43"/>
        <v>-240</v>
      </c>
      <c r="AC219" s="15">
        <f t="shared" si="44"/>
        <v>0</v>
      </c>
      <c r="AD219" s="15">
        <f t="shared" si="45"/>
        <v>-114902.65999999999</v>
      </c>
    </row>
    <row r="220" spans="1:30" x14ac:dyDescent="0.45">
      <c r="A220" s="4">
        <f t="shared" si="46"/>
        <v>218</v>
      </c>
      <c r="B220" s="4" t="s">
        <v>24</v>
      </c>
      <c r="C220" s="4" t="s">
        <v>20</v>
      </c>
      <c r="D220" s="5">
        <v>45922</v>
      </c>
      <c r="E220" s="5">
        <v>45922</v>
      </c>
      <c r="F220" s="4" t="s">
        <v>21</v>
      </c>
      <c r="G220" s="4" t="s">
        <v>25</v>
      </c>
      <c r="H220" s="4" t="s">
        <v>27</v>
      </c>
      <c r="I220" s="5">
        <f t="shared" si="39"/>
        <v>45922</v>
      </c>
      <c r="J220" s="4">
        <v>0</v>
      </c>
      <c r="K220" s="19">
        <v>2.1949999999999998</v>
      </c>
      <c r="L220" s="4">
        <f t="shared" si="47"/>
        <v>0</v>
      </c>
      <c r="M220" s="4">
        <f t="shared" si="48"/>
        <v>2195</v>
      </c>
      <c r="N220" s="18">
        <v>3.3300000000000003E-2</v>
      </c>
      <c r="O220" s="8">
        <f t="shared" si="49"/>
        <v>0</v>
      </c>
      <c r="P220" s="4">
        <f t="shared" si="50"/>
        <v>2121.9065000000001</v>
      </c>
      <c r="Q220" s="4">
        <f t="shared" si="41"/>
        <v>2195</v>
      </c>
      <c r="R220" s="4">
        <v>-8144.13</v>
      </c>
      <c r="S220" s="4">
        <v>0</v>
      </c>
      <c r="T220" s="4">
        <v>-1209.6400000000001</v>
      </c>
      <c r="U220" s="4">
        <v>-1770</v>
      </c>
      <c r="V220" s="4">
        <v>0</v>
      </c>
      <c r="W220" s="4">
        <v>0</v>
      </c>
      <c r="X220" s="4">
        <v>-6.59</v>
      </c>
      <c r="Y220" s="4">
        <v>-43.9</v>
      </c>
      <c r="Z220" s="4">
        <f t="shared" si="40"/>
        <v>-7.9019999999999992</v>
      </c>
      <c r="AA220" s="4">
        <f t="shared" si="42"/>
        <v>-11182.162</v>
      </c>
      <c r="AB220" s="20">
        <f t="shared" si="43"/>
        <v>-21.95</v>
      </c>
      <c r="AC220" s="15">
        <f t="shared" si="44"/>
        <v>0</v>
      </c>
      <c r="AD220" s="15">
        <f t="shared" si="45"/>
        <v>-11204.112000000001</v>
      </c>
    </row>
    <row r="221" spans="1:30" x14ac:dyDescent="0.45">
      <c r="A221" s="4">
        <f t="shared" si="46"/>
        <v>219</v>
      </c>
      <c r="B221" s="4" t="s">
        <v>24</v>
      </c>
      <c r="C221" s="4" t="s">
        <v>18</v>
      </c>
      <c r="D221" s="5">
        <v>45923</v>
      </c>
      <c r="E221" s="5">
        <v>45923</v>
      </c>
      <c r="F221" s="4" t="s">
        <v>21</v>
      </c>
      <c r="G221" s="4" t="s">
        <v>25</v>
      </c>
      <c r="H221" s="4" t="s">
        <v>27</v>
      </c>
      <c r="I221" s="5">
        <f t="shared" si="39"/>
        <v>45923</v>
      </c>
      <c r="J221" s="4">
        <v>0</v>
      </c>
      <c r="K221" s="19">
        <v>24</v>
      </c>
      <c r="L221" s="4">
        <f t="shared" si="47"/>
        <v>0</v>
      </c>
      <c r="M221" s="4">
        <f t="shared" si="48"/>
        <v>24000</v>
      </c>
      <c r="N221" s="18">
        <v>3.3300000000000003E-2</v>
      </c>
      <c r="O221" s="8">
        <f t="shared" si="49"/>
        <v>0</v>
      </c>
      <c r="P221" s="4">
        <f t="shared" si="50"/>
        <v>23200.799999999999</v>
      </c>
      <c r="Q221" s="4">
        <f t="shared" si="41"/>
        <v>24000</v>
      </c>
      <c r="R221" s="4">
        <v>-88218.62</v>
      </c>
      <c r="S221" s="4">
        <v>0</v>
      </c>
      <c r="T221" s="4">
        <v>-13225.98</v>
      </c>
      <c r="U221" s="4">
        <v>-1770</v>
      </c>
      <c r="V221" s="4">
        <v>0</v>
      </c>
      <c r="W221" s="4">
        <v>0</v>
      </c>
      <c r="X221" s="4">
        <v>-5.2</v>
      </c>
      <c r="Y221" s="4">
        <v>-480</v>
      </c>
      <c r="Z221" s="4">
        <f t="shared" si="40"/>
        <v>-86.399999999999991</v>
      </c>
      <c r="AA221" s="4">
        <f t="shared" si="42"/>
        <v>-103786.19999999998</v>
      </c>
      <c r="AB221" s="20">
        <f t="shared" si="43"/>
        <v>-240</v>
      </c>
      <c r="AC221" s="15">
        <f t="shared" si="44"/>
        <v>0</v>
      </c>
      <c r="AD221" s="15">
        <f t="shared" si="45"/>
        <v>-104026.19999999998</v>
      </c>
    </row>
    <row r="222" spans="1:30" x14ac:dyDescent="0.45">
      <c r="A222" s="4">
        <f t="shared" si="46"/>
        <v>220</v>
      </c>
      <c r="B222" s="4" t="s">
        <v>24</v>
      </c>
      <c r="C222" s="4" t="s">
        <v>20</v>
      </c>
      <c r="D222" s="5">
        <v>45923</v>
      </c>
      <c r="E222" s="5">
        <v>45923</v>
      </c>
      <c r="F222" s="4" t="s">
        <v>21</v>
      </c>
      <c r="G222" s="4" t="s">
        <v>25</v>
      </c>
      <c r="H222" s="4" t="s">
        <v>27</v>
      </c>
      <c r="I222" s="5">
        <f t="shared" si="39"/>
        <v>45923</v>
      </c>
      <c r="J222" s="4">
        <v>0</v>
      </c>
      <c r="K222" s="19">
        <v>2.9375</v>
      </c>
      <c r="L222" s="4">
        <f t="shared" si="47"/>
        <v>0</v>
      </c>
      <c r="M222" s="4">
        <f t="shared" si="48"/>
        <v>2937.5</v>
      </c>
      <c r="N222" s="18">
        <v>3.3300000000000003E-2</v>
      </c>
      <c r="O222" s="8">
        <f t="shared" si="49"/>
        <v>0</v>
      </c>
      <c r="P222" s="4">
        <f t="shared" si="50"/>
        <v>2839.6812500000001</v>
      </c>
      <c r="Q222" s="4">
        <f t="shared" si="41"/>
        <v>2937.5</v>
      </c>
      <c r="R222" s="4">
        <v>-8558.98</v>
      </c>
      <c r="S222" s="4">
        <v>0</v>
      </c>
      <c r="T222" s="4">
        <v>-1618.81</v>
      </c>
      <c r="U222" s="4">
        <v>-1770</v>
      </c>
      <c r="V222" s="4">
        <v>0</v>
      </c>
      <c r="W222" s="4">
        <v>0</v>
      </c>
      <c r="X222" s="4">
        <v>-6.61</v>
      </c>
      <c r="Y222" s="4">
        <v>-58.75</v>
      </c>
      <c r="Z222" s="4">
        <f t="shared" si="40"/>
        <v>-10.574999999999999</v>
      </c>
      <c r="AA222" s="4">
        <f t="shared" si="42"/>
        <v>-12023.725</v>
      </c>
      <c r="AB222" s="20">
        <f t="shared" si="43"/>
        <v>-29.375</v>
      </c>
      <c r="AC222" s="15">
        <f t="shared" si="44"/>
        <v>0</v>
      </c>
      <c r="AD222" s="15">
        <f t="shared" si="45"/>
        <v>-12053.1</v>
      </c>
    </row>
    <row r="223" spans="1:30" x14ac:dyDescent="0.45">
      <c r="A223" s="4">
        <f t="shared" si="46"/>
        <v>221</v>
      </c>
      <c r="B223" s="4" t="s">
        <v>24</v>
      </c>
      <c r="C223" s="4" t="s">
        <v>18</v>
      </c>
      <c r="D223" s="5">
        <v>45924</v>
      </c>
      <c r="E223" s="5">
        <v>45924</v>
      </c>
      <c r="F223" s="4" t="s">
        <v>21</v>
      </c>
      <c r="G223" s="4" t="s">
        <v>25</v>
      </c>
      <c r="H223" s="4" t="s">
        <v>27</v>
      </c>
      <c r="I223" s="5">
        <f t="shared" si="39"/>
        <v>45924</v>
      </c>
      <c r="J223" s="4">
        <v>0</v>
      </c>
      <c r="K223" s="19">
        <v>23.6</v>
      </c>
      <c r="L223" s="4">
        <f t="shared" si="47"/>
        <v>0</v>
      </c>
      <c r="M223" s="4">
        <f t="shared" si="48"/>
        <v>23600</v>
      </c>
      <c r="N223" s="18">
        <v>3.3300000000000003E-2</v>
      </c>
      <c r="O223" s="8">
        <f t="shared" si="49"/>
        <v>0</v>
      </c>
      <c r="P223" s="4">
        <f t="shared" si="50"/>
        <v>22814.12</v>
      </c>
      <c r="Q223" s="4">
        <f t="shared" si="41"/>
        <v>23600</v>
      </c>
      <c r="R223" s="4">
        <v>-79700.850000000006</v>
      </c>
      <c r="S223" s="4">
        <v>0</v>
      </c>
      <c r="T223" s="4">
        <v>-13005.49</v>
      </c>
      <c r="U223" s="4">
        <v>-1770</v>
      </c>
      <c r="V223" s="4">
        <v>0</v>
      </c>
      <c r="W223" s="4">
        <v>0</v>
      </c>
      <c r="X223" s="4">
        <v>-5.29</v>
      </c>
      <c r="Y223" s="4">
        <v>-472</v>
      </c>
      <c r="Z223" s="4">
        <f t="shared" si="40"/>
        <v>-84.96</v>
      </c>
      <c r="AA223" s="4">
        <f t="shared" si="42"/>
        <v>-95038.590000000011</v>
      </c>
      <c r="AB223" s="20">
        <f t="shared" si="43"/>
        <v>-236</v>
      </c>
      <c r="AC223" s="15">
        <f t="shared" si="44"/>
        <v>0</v>
      </c>
      <c r="AD223" s="15">
        <f t="shared" si="45"/>
        <v>-95274.590000000011</v>
      </c>
    </row>
    <row r="224" spans="1:30" x14ac:dyDescent="0.45">
      <c r="A224" s="4">
        <f t="shared" si="46"/>
        <v>222</v>
      </c>
      <c r="B224" s="4" t="s">
        <v>24</v>
      </c>
      <c r="C224" s="4" t="s">
        <v>20</v>
      </c>
      <c r="D224" s="5">
        <v>45924</v>
      </c>
      <c r="E224" s="5">
        <v>45924</v>
      </c>
      <c r="F224" s="4" t="s">
        <v>21</v>
      </c>
      <c r="G224" s="4" t="s">
        <v>25</v>
      </c>
      <c r="H224" s="4" t="s">
        <v>27</v>
      </c>
      <c r="I224" s="5">
        <f t="shared" si="39"/>
        <v>45924</v>
      </c>
      <c r="J224" s="4">
        <v>0</v>
      </c>
      <c r="K224" s="19">
        <v>1.925</v>
      </c>
      <c r="L224" s="4">
        <f t="shared" si="47"/>
        <v>0</v>
      </c>
      <c r="M224" s="4">
        <f t="shared" si="48"/>
        <v>1925</v>
      </c>
      <c r="N224" s="18">
        <v>3.3300000000000003E-2</v>
      </c>
      <c r="O224" s="8">
        <f t="shared" si="49"/>
        <v>0</v>
      </c>
      <c r="P224" s="4">
        <f t="shared" si="50"/>
        <v>1860.8975</v>
      </c>
      <c r="Q224" s="4">
        <f t="shared" si="41"/>
        <v>1925</v>
      </c>
      <c r="R224" s="4">
        <v>-6650.18</v>
      </c>
      <c r="S224" s="4">
        <v>0</v>
      </c>
      <c r="T224" s="4">
        <v>-1060.8</v>
      </c>
      <c r="U224" s="4">
        <v>-1770</v>
      </c>
      <c r="V224" s="4">
        <v>0</v>
      </c>
      <c r="W224" s="4">
        <v>0</v>
      </c>
      <c r="X224" s="4">
        <v>-6.5</v>
      </c>
      <c r="Y224" s="4">
        <v>-38.5</v>
      </c>
      <c r="Z224" s="4">
        <f t="shared" si="40"/>
        <v>-6.93</v>
      </c>
      <c r="AA224" s="4">
        <f t="shared" si="42"/>
        <v>-9532.91</v>
      </c>
      <c r="AB224" s="20">
        <f t="shared" si="43"/>
        <v>-19.25</v>
      </c>
      <c r="AC224" s="15">
        <f t="shared" si="44"/>
        <v>0</v>
      </c>
      <c r="AD224" s="15">
        <f t="shared" si="45"/>
        <v>-9552.16</v>
      </c>
    </row>
    <row r="225" spans="1:30" x14ac:dyDescent="0.45">
      <c r="A225" s="4">
        <f t="shared" si="46"/>
        <v>223</v>
      </c>
      <c r="B225" s="4" t="s">
        <v>24</v>
      </c>
      <c r="C225" s="4" t="s">
        <v>18</v>
      </c>
      <c r="D225" s="5">
        <v>45925</v>
      </c>
      <c r="E225" s="5">
        <v>45925</v>
      </c>
      <c r="F225" s="4" t="s">
        <v>21</v>
      </c>
      <c r="G225" s="4" t="s">
        <v>25</v>
      </c>
      <c r="H225" s="4" t="s">
        <v>27</v>
      </c>
      <c r="I225" s="5">
        <f t="shared" si="39"/>
        <v>45925</v>
      </c>
      <c r="J225" s="4">
        <v>0</v>
      </c>
      <c r="K225" s="19">
        <v>25.4</v>
      </c>
      <c r="L225" s="4">
        <f t="shared" si="47"/>
        <v>0</v>
      </c>
      <c r="M225" s="4">
        <f t="shared" si="48"/>
        <v>25400</v>
      </c>
      <c r="N225" s="18">
        <v>3.3300000000000003E-2</v>
      </c>
      <c r="O225" s="8">
        <f t="shared" si="49"/>
        <v>0</v>
      </c>
      <c r="P225" s="4">
        <f t="shared" si="50"/>
        <v>24554.18</v>
      </c>
      <c r="Q225" s="4">
        <f t="shared" si="41"/>
        <v>25400</v>
      </c>
      <c r="R225" s="4">
        <v>-91091.66</v>
      </c>
      <c r="S225" s="4">
        <v>0</v>
      </c>
      <c r="T225" s="4">
        <v>-13997.42</v>
      </c>
      <c r="U225" s="4">
        <v>-1770</v>
      </c>
      <c r="V225" s="4">
        <v>0</v>
      </c>
      <c r="W225" s="4">
        <v>0</v>
      </c>
      <c r="X225" s="4">
        <v>-5.32</v>
      </c>
      <c r="Y225" s="4">
        <v>-508</v>
      </c>
      <c r="Z225" s="4">
        <f t="shared" si="40"/>
        <v>-91.44</v>
      </c>
      <c r="AA225" s="4">
        <f t="shared" si="42"/>
        <v>-107463.84000000001</v>
      </c>
      <c r="AB225" s="20">
        <f t="shared" si="43"/>
        <v>-254</v>
      </c>
      <c r="AC225" s="15">
        <f t="shared" si="44"/>
        <v>0</v>
      </c>
      <c r="AD225" s="15">
        <f t="shared" si="45"/>
        <v>-107717.84000000001</v>
      </c>
    </row>
    <row r="226" spans="1:30" x14ac:dyDescent="0.45">
      <c r="A226" s="4">
        <f t="shared" si="46"/>
        <v>224</v>
      </c>
      <c r="B226" s="4" t="s">
        <v>24</v>
      </c>
      <c r="C226" s="4" t="s">
        <v>20</v>
      </c>
      <c r="D226" s="5">
        <v>45925</v>
      </c>
      <c r="E226" s="5">
        <v>45925</v>
      </c>
      <c r="F226" s="4" t="s">
        <v>21</v>
      </c>
      <c r="G226" s="4" t="s">
        <v>25</v>
      </c>
      <c r="H226" s="4" t="s">
        <v>27</v>
      </c>
      <c r="I226" s="5">
        <f t="shared" si="39"/>
        <v>45925</v>
      </c>
      <c r="J226" s="4">
        <v>0</v>
      </c>
      <c r="K226" s="19">
        <v>13.98</v>
      </c>
      <c r="L226" s="4">
        <f t="shared" si="47"/>
        <v>0</v>
      </c>
      <c r="M226" s="4">
        <f t="shared" si="48"/>
        <v>13980</v>
      </c>
      <c r="N226" s="18">
        <v>3.3300000000000003E-2</v>
      </c>
      <c r="O226" s="8">
        <f t="shared" si="49"/>
        <v>0</v>
      </c>
      <c r="P226" s="4">
        <f t="shared" si="50"/>
        <v>13514.466</v>
      </c>
      <c r="Q226" s="4">
        <f t="shared" si="41"/>
        <v>13980</v>
      </c>
      <c r="R226" s="4">
        <v>-74027.520000000004</v>
      </c>
      <c r="S226" s="4">
        <v>0</v>
      </c>
      <c r="T226" s="4">
        <v>-7704.1</v>
      </c>
      <c r="U226" s="4">
        <v>-1770</v>
      </c>
      <c r="V226" s="4">
        <v>0</v>
      </c>
      <c r="W226" s="4">
        <v>0</v>
      </c>
      <c r="X226" s="4">
        <v>-7.14</v>
      </c>
      <c r="Y226" s="4">
        <v>-279.60000000000002</v>
      </c>
      <c r="Z226" s="4">
        <f t="shared" si="40"/>
        <v>-50.328000000000003</v>
      </c>
      <c r="AA226" s="4">
        <f t="shared" si="42"/>
        <v>-83838.688000000009</v>
      </c>
      <c r="AB226" s="20">
        <f t="shared" si="43"/>
        <v>-139.80000000000001</v>
      </c>
      <c r="AC226" s="15">
        <f t="shared" si="44"/>
        <v>0</v>
      </c>
      <c r="AD226" s="15">
        <f t="shared" si="45"/>
        <v>-83978.488000000012</v>
      </c>
    </row>
    <row r="227" spans="1:30" x14ac:dyDescent="0.45">
      <c r="A227" s="4">
        <f t="shared" si="46"/>
        <v>225</v>
      </c>
      <c r="B227" s="4" t="s">
        <v>24</v>
      </c>
      <c r="C227" s="4" t="s">
        <v>18</v>
      </c>
      <c r="D227" s="5">
        <v>45926</v>
      </c>
      <c r="E227" s="5">
        <v>45926</v>
      </c>
      <c r="F227" s="4" t="s">
        <v>21</v>
      </c>
      <c r="G227" s="4" t="s">
        <v>25</v>
      </c>
      <c r="H227" s="4" t="s">
        <v>27</v>
      </c>
      <c r="I227" s="5">
        <f t="shared" si="39"/>
        <v>45926</v>
      </c>
      <c r="J227" s="4">
        <v>0</v>
      </c>
      <c r="K227" s="19">
        <v>24</v>
      </c>
      <c r="L227" s="4">
        <f t="shared" si="47"/>
        <v>0</v>
      </c>
      <c r="M227" s="4">
        <f t="shared" si="48"/>
        <v>24000</v>
      </c>
      <c r="N227" s="18">
        <v>3.3300000000000003E-2</v>
      </c>
      <c r="O227" s="8">
        <f t="shared" si="49"/>
        <v>0</v>
      </c>
      <c r="P227" s="4">
        <f t="shared" si="50"/>
        <v>23200.799999999999</v>
      </c>
      <c r="Q227" s="4">
        <f t="shared" si="41"/>
        <v>24000</v>
      </c>
      <c r="R227" s="4">
        <v>-87344.85</v>
      </c>
      <c r="S227" s="4">
        <v>0</v>
      </c>
      <c r="T227" s="4">
        <v>-13225.93</v>
      </c>
      <c r="U227" s="4">
        <v>-1770</v>
      </c>
      <c r="V227" s="4">
        <v>0</v>
      </c>
      <c r="W227" s="4">
        <v>0</v>
      </c>
      <c r="X227" s="4">
        <v>-5.28</v>
      </c>
      <c r="Y227" s="4">
        <v>-480</v>
      </c>
      <c r="Z227" s="4">
        <f t="shared" si="40"/>
        <v>-86.399999999999991</v>
      </c>
      <c r="AA227" s="4">
        <f t="shared" si="42"/>
        <v>-102912.45999999999</v>
      </c>
      <c r="AB227" s="20">
        <f t="shared" si="43"/>
        <v>-240</v>
      </c>
      <c r="AC227" s="15">
        <f t="shared" si="44"/>
        <v>0</v>
      </c>
      <c r="AD227" s="15">
        <f t="shared" si="45"/>
        <v>-103152.45999999999</v>
      </c>
    </row>
    <row r="228" spans="1:30" x14ac:dyDescent="0.45">
      <c r="A228" s="4">
        <f t="shared" si="46"/>
        <v>226</v>
      </c>
      <c r="B228" s="4" t="s">
        <v>24</v>
      </c>
      <c r="C228" s="4" t="s">
        <v>20</v>
      </c>
      <c r="D228" s="5">
        <v>45926</v>
      </c>
      <c r="E228" s="5">
        <v>45926</v>
      </c>
      <c r="F228" s="4" t="s">
        <v>21</v>
      </c>
      <c r="G228" s="4" t="s">
        <v>25</v>
      </c>
      <c r="H228" s="4" t="s">
        <v>27</v>
      </c>
      <c r="I228" s="5">
        <f t="shared" si="39"/>
        <v>45926</v>
      </c>
      <c r="J228" s="4">
        <v>0</v>
      </c>
      <c r="K228" s="19">
        <v>34.950000000000003</v>
      </c>
      <c r="L228" s="4">
        <f t="shared" si="47"/>
        <v>0</v>
      </c>
      <c r="M228" s="4">
        <f t="shared" si="48"/>
        <v>34950</v>
      </c>
      <c r="N228" s="18">
        <v>3.3300000000000003E-2</v>
      </c>
      <c r="O228" s="8">
        <f t="shared" si="49"/>
        <v>0</v>
      </c>
      <c r="P228" s="4">
        <f t="shared" si="50"/>
        <v>33786.165000000001</v>
      </c>
      <c r="Q228" s="4">
        <f t="shared" si="41"/>
        <v>34950</v>
      </c>
      <c r="R228" s="4">
        <v>-127104.85</v>
      </c>
      <c r="S228" s="4">
        <v>0</v>
      </c>
      <c r="T228" s="4">
        <v>-19260.27</v>
      </c>
      <c r="U228" s="4">
        <v>-1770</v>
      </c>
      <c r="V228" s="4">
        <v>0</v>
      </c>
      <c r="W228" s="4">
        <v>0</v>
      </c>
      <c r="X228" s="4">
        <v>-6.55</v>
      </c>
      <c r="Y228" s="4">
        <v>-699</v>
      </c>
      <c r="Z228" s="4">
        <f t="shared" si="40"/>
        <v>-125.82</v>
      </c>
      <c r="AA228" s="4">
        <f t="shared" si="42"/>
        <v>-148966.49</v>
      </c>
      <c r="AB228" s="20">
        <f t="shared" si="43"/>
        <v>-349.5</v>
      </c>
      <c r="AC228" s="15">
        <f t="shared" si="44"/>
        <v>0</v>
      </c>
      <c r="AD228" s="15">
        <f t="shared" si="45"/>
        <v>-149315.99</v>
      </c>
    </row>
    <row r="229" spans="1:30" x14ac:dyDescent="0.45">
      <c r="A229" s="4">
        <f t="shared" si="46"/>
        <v>227</v>
      </c>
      <c r="B229" s="4" t="s">
        <v>24</v>
      </c>
      <c r="C229" s="4" t="s">
        <v>18</v>
      </c>
      <c r="D229" s="5">
        <v>45927</v>
      </c>
      <c r="E229" s="5">
        <v>45927</v>
      </c>
      <c r="F229" s="4" t="s">
        <v>21</v>
      </c>
      <c r="G229" s="4" t="s">
        <v>25</v>
      </c>
      <c r="H229" s="4" t="s">
        <v>27</v>
      </c>
      <c r="I229" s="5">
        <f t="shared" si="39"/>
        <v>45927</v>
      </c>
      <c r="J229" s="4">
        <v>0</v>
      </c>
      <c r="K229" s="19">
        <v>24</v>
      </c>
      <c r="L229" s="4">
        <f t="shared" si="47"/>
        <v>0</v>
      </c>
      <c r="M229" s="4">
        <f t="shared" si="48"/>
        <v>24000</v>
      </c>
      <c r="N229" s="18">
        <v>3.3300000000000003E-2</v>
      </c>
      <c r="O229" s="8">
        <f t="shared" si="49"/>
        <v>0</v>
      </c>
      <c r="P229" s="4">
        <f t="shared" si="50"/>
        <v>23200.799999999999</v>
      </c>
      <c r="Q229" s="4">
        <f t="shared" si="41"/>
        <v>24000</v>
      </c>
      <c r="R229" s="4">
        <v>-80419.94</v>
      </c>
      <c r="S229" s="4">
        <v>0</v>
      </c>
      <c r="T229" s="4">
        <v>-11514.23</v>
      </c>
      <c r="U229" s="4">
        <v>-1770</v>
      </c>
      <c r="V229" s="4">
        <v>0</v>
      </c>
      <c r="W229" s="4">
        <v>0</v>
      </c>
      <c r="X229" s="4">
        <v>-5.26</v>
      </c>
      <c r="Y229" s="4">
        <v>-480</v>
      </c>
      <c r="Z229" s="4">
        <f t="shared" si="40"/>
        <v>-86.399999999999991</v>
      </c>
      <c r="AA229" s="4">
        <f t="shared" si="42"/>
        <v>-94275.829999999987</v>
      </c>
      <c r="AB229" s="20">
        <f t="shared" si="43"/>
        <v>-240</v>
      </c>
      <c r="AC229" s="15">
        <f t="shared" si="44"/>
        <v>0</v>
      </c>
      <c r="AD229" s="15">
        <f t="shared" si="45"/>
        <v>-94515.829999999987</v>
      </c>
    </row>
    <row r="230" spans="1:30" x14ac:dyDescent="0.45">
      <c r="A230" s="4">
        <f t="shared" si="46"/>
        <v>228</v>
      </c>
      <c r="B230" s="4" t="s">
        <v>24</v>
      </c>
      <c r="C230" s="4" t="s">
        <v>20</v>
      </c>
      <c r="D230" s="5">
        <v>45927</v>
      </c>
      <c r="E230" s="5">
        <v>45927</v>
      </c>
      <c r="F230" s="4" t="s">
        <v>21</v>
      </c>
      <c r="G230" s="4" t="s">
        <v>25</v>
      </c>
      <c r="H230" s="4" t="s">
        <v>27</v>
      </c>
      <c r="I230" s="5">
        <f t="shared" si="39"/>
        <v>45927</v>
      </c>
      <c r="J230" s="4">
        <v>0</v>
      </c>
      <c r="K230" s="19">
        <v>26.2</v>
      </c>
      <c r="L230" s="4">
        <f t="shared" si="47"/>
        <v>0</v>
      </c>
      <c r="M230" s="4">
        <f t="shared" si="48"/>
        <v>26200</v>
      </c>
      <c r="N230" s="18">
        <v>3.3300000000000003E-2</v>
      </c>
      <c r="O230" s="8">
        <f t="shared" si="49"/>
        <v>0</v>
      </c>
      <c r="P230" s="4">
        <f t="shared" si="50"/>
        <v>25327.54</v>
      </c>
      <c r="Q230" s="4">
        <f t="shared" si="41"/>
        <v>26200</v>
      </c>
      <c r="R230" s="4">
        <v>-79960.600000000006</v>
      </c>
      <c r="S230" s="4">
        <v>0</v>
      </c>
      <c r="T230" s="4">
        <v>-12569.75</v>
      </c>
      <c r="U230" s="4">
        <v>-1770</v>
      </c>
      <c r="V230" s="4">
        <v>0</v>
      </c>
      <c r="W230" s="4">
        <v>0</v>
      </c>
      <c r="X230" s="4">
        <v>-6.49</v>
      </c>
      <c r="Y230" s="4">
        <v>-524</v>
      </c>
      <c r="Z230" s="4">
        <f t="shared" si="40"/>
        <v>-94.32</v>
      </c>
      <c r="AA230" s="4">
        <f t="shared" si="42"/>
        <v>-94925.160000000018</v>
      </c>
      <c r="AB230" s="20">
        <f t="shared" si="43"/>
        <v>-262</v>
      </c>
      <c r="AC230" s="15">
        <f t="shared" si="44"/>
        <v>0</v>
      </c>
      <c r="AD230" s="15">
        <f t="shared" si="45"/>
        <v>-95187.160000000018</v>
      </c>
    </row>
    <row r="231" spans="1:30" x14ac:dyDescent="0.45">
      <c r="A231" s="4">
        <f t="shared" si="46"/>
        <v>229</v>
      </c>
      <c r="B231" s="4" t="s">
        <v>24</v>
      </c>
      <c r="C231" s="4" t="s">
        <v>18</v>
      </c>
      <c r="D231" s="5">
        <v>45928</v>
      </c>
      <c r="E231" s="5">
        <v>45928</v>
      </c>
      <c r="F231" s="4" t="s">
        <v>21</v>
      </c>
      <c r="G231" s="4" t="s">
        <v>25</v>
      </c>
      <c r="H231" s="4" t="s">
        <v>27</v>
      </c>
      <c r="I231" s="5">
        <f t="shared" si="39"/>
        <v>45928</v>
      </c>
      <c r="J231" s="4">
        <v>0</v>
      </c>
      <c r="K231" s="19">
        <v>24</v>
      </c>
      <c r="L231" s="4">
        <f t="shared" si="47"/>
        <v>0</v>
      </c>
      <c r="M231" s="4">
        <f t="shared" si="48"/>
        <v>24000</v>
      </c>
      <c r="N231" s="18">
        <v>3.3300000000000003E-2</v>
      </c>
      <c r="O231" s="8">
        <f t="shared" si="49"/>
        <v>0</v>
      </c>
      <c r="P231" s="4">
        <f t="shared" si="50"/>
        <v>23200.799999999999</v>
      </c>
      <c r="Q231" s="4">
        <f t="shared" si="41"/>
        <v>24000</v>
      </c>
      <c r="R231" s="4">
        <v>-43991.98</v>
      </c>
      <c r="S231" s="4">
        <v>0</v>
      </c>
      <c r="T231" s="4">
        <v>-11514.17</v>
      </c>
      <c r="U231" s="4">
        <v>-1770</v>
      </c>
      <c r="V231" s="4">
        <v>0</v>
      </c>
      <c r="W231" s="4">
        <v>0</v>
      </c>
      <c r="X231" s="4">
        <v>-5.25</v>
      </c>
      <c r="Y231" s="4">
        <v>-480</v>
      </c>
      <c r="Z231" s="4">
        <f t="shared" si="40"/>
        <v>-86.399999999999991</v>
      </c>
      <c r="AA231" s="4">
        <f t="shared" si="42"/>
        <v>-57847.8</v>
      </c>
      <c r="AB231" s="20">
        <f t="shared" si="43"/>
        <v>-240</v>
      </c>
      <c r="AC231" s="15">
        <f t="shared" si="44"/>
        <v>0</v>
      </c>
      <c r="AD231" s="15">
        <f t="shared" si="45"/>
        <v>-58087.8</v>
      </c>
    </row>
    <row r="232" spans="1:30" x14ac:dyDescent="0.45">
      <c r="A232" s="4">
        <f t="shared" si="46"/>
        <v>230</v>
      </c>
      <c r="B232" s="4" t="s">
        <v>24</v>
      </c>
      <c r="C232" s="4" t="s">
        <v>20</v>
      </c>
      <c r="D232" s="5">
        <v>45928</v>
      </c>
      <c r="E232" s="5">
        <v>45928</v>
      </c>
      <c r="F232" s="4" t="s">
        <v>21</v>
      </c>
      <c r="G232" s="4" t="s">
        <v>25</v>
      </c>
      <c r="H232" s="4" t="s">
        <v>27</v>
      </c>
      <c r="I232" s="5">
        <f t="shared" si="39"/>
        <v>45928</v>
      </c>
      <c r="J232" s="4">
        <v>0</v>
      </c>
      <c r="K232" s="19">
        <v>19.7425</v>
      </c>
      <c r="L232" s="4">
        <f t="shared" si="47"/>
        <v>0</v>
      </c>
      <c r="M232" s="4">
        <f t="shared" si="48"/>
        <v>19742.5</v>
      </c>
      <c r="N232" s="18">
        <v>3.3300000000000003E-2</v>
      </c>
      <c r="O232" s="8">
        <f t="shared" si="49"/>
        <v>0</v>
      </c>
      <c r="P232" s="4">
        <f t="shared" si="50"/>
        <v>19085.07475</v>
      </c>
      <c r="Q232" s="4">
        <f t="shared" si="41"/>
        <v>19742.5</v>
      </c>
      <c r="R232" s="4">
        <v>-62335.13</v>
      </c>
      <c r="S232" s="4">
        <v>0</v>
      </c>
      <c r="T232" s="4">
        <v>-9471.61</v>
      </c>
      <c r="U232" s="4">
        <v>-1770</v>
      </c>
      <c r="V232" s="4">
        <v>0</v>
      </c>
      <c r="W232" s="4">
        <v>0</v>
      </c>
      <c r="X232" s="4">
        <v>-7.5</v>
      </c>
      <c r="Y232" s="4">
        <v>-394.85</v>
      </c>
      <c r="Z232" s="4">
        <f t="shared" si="40"/>
        <v>-71.073000000000008</v>
      </c>
      <c r="AA232" s="4">
        <f t="shared" si="42"/>
        <v>-74050.163</v>
      </c>
      <c r="AB232" s="20">
        <f t="shared" si="43"/>
        <v>-197.42500000000001</v>
      </c>
      <c r="AC232" s="15">
        <f t="shared" si="44"/>
        <v>0</v>
      </c>
      <c r="AD232" s="15">
        <f t="shared" si="45"/>
        <v>-74247.588000000003</v>
      </c>
    </row>
    <row r="233" spans="1:30" x14ac:dyDescent="0.45">
      <c r="A233" s="4">
        <f t="shared" si="46"/>
        <v>231</v>
      </c>
      <c r="B233" s="4" t="s">
        <v>24</v>
      </c>
      <c r="C233" s="4" t="s">
        <v>18</v>
      </c>
      <c r="D233" s="5">
        <v>45929</v>
      </c>
      <c r="E233" s="5">
        <v>45929</v>
      </c>
      <c r="F233" s="4" t="s">
        <v>21</v>
      </c>
      <c r="G233" s="4" t="s">
        <v>25</v>
      </c>
      <c r="H233" s="4" t="s">
        <v>27</v>
      </c>
      <c r="I233" s="5">
        <f t="shared" si="39"/>
        <v>45929</v>
      </c>
      <c r="J233" s="4">
        <v>0</v>
      </c>
      <c r="K233" s="19">
        <v>24</v>
      </c>
      <c r="L233" s="4">
        <f t="shared" si="47"/>
        <v>0</v>
      </c>
      <c r="M233" s="4">
        <f t="shared" si="48"/>
        <v>24000</v>
      </c>
      <c r="N233" s="18">
        <v>3.4299999999999997E-2</v>
      </c>
      <c r="O233" s="8">
        <f t="shared" si="49"/>
        <v>0</v>
      </c>
      <c r="P233" s="4">
        <f t="shared" si="50"/>
        <v>23176.799999999999</v>
      </c>
      <c r="Q233" s="4">
        <f t="shared" si="41"/>
        <v>24000</v>
      </c>
      <c r="R233" s="4">
        <v>-86451.74</v>
      </c>
      <c r="S233" s="4">
        <v>0</v>
      </c>
      <c r="T233" s="4">
        <v>-11514.25</v>
      </c>
      <c r="U233" s="4">
        <v>-1770</v>
      </c>
      <c r="V233" s="4">
        <v>0</v>
      </c>
      <c r="W233" s="4">
        <v>0</v>
      </c>
      <c r="X233" s="4">
        <v>-5.38</v>
      </c>
      <c r="Y233" s="4">
        <v>-480</v>
      </c>
      <c r="Z233" s="4">
        <f t="shared" si="40"/>
        <v>-86.399999999999991</v>
      </c>
      <c r="AA233" s="4">
        <f t="shared" si="42"/>
        <v>-100307.77</v>
      </c>
      <c r="AB233" s="20">
        <f t="shared" si="43"/>
        <v>-240</v>
      </c>
      <c r="AC233" s="15">
        <f t="shared" si="44"/>
        <v>0</v>
      </c>
      <c r="AD233" s="15">
        <f t="shared" si="45"/>
        <v>-100547.77</v>
      </c>
    </row>
    <row r="234" spans="1:30" x14ac:dyDescent="0.45">
      <c r="A234" s="4">
        <f t="shared" si="46"/>
        <v>232</v>
      </c>
      <c r="B234" s="4" t="s">
        <v>24</v>
      </c>
      <c r="C234" s="4" t="s">
        <v>20</v>
      </c>
      <c r="D234" s="5">
        <v>45929</v>
      </c>
      <c r="E234" s="5">
        <v>45929</v>
      </c>
      <c r="F234" s="4" t="s">
        <v>21</v>
      </c>
      <c r="G234" s="4" t="s">
        <v>25</v>
      </c>
      <c r="H234" s="4" t="s">
        <v>27</v>
      </c>
      <c r="I234" s="5">
        <f t="shared" si="39"/>
        <v>45929</v>
      </c>
      <c r="J234" s="4">
        <v>0</v>
      </c>
      <c r="K234" s="19">
        <v>22.127500000000001</v>
      </c>
      <c r="L234" s="4">
        <f t="shared" si="47"/>
        <v>0</v>
      </c>
      <c r="M234" s="4">
        <f t="shared" si="48"/>
        <v>22127.5</v>
      </c>
      <c r="N234" s="18">
        <v>3.4299999999999997E-2</v>
      </c>
      <c r="O234" s="8">
        <f t="shared" si="49"/>
        <v>0</v>
      </c>
      <c r="P234" s="4">
        <f t="shared" si="50"/>
        <v>21368.526750000001</v>
      </c>
      <c r="Q234" s="4">
        <f t="shared" si="41"/>
        <v>22127.5</v>
      </c>
      <c r="R234" s="4">
        <v>-74279.240000000005</v>
      </c>
      <c r="S234" s="4">
        <v>0</v>
      </c>
      <c r="T234" s="4">
        <v>-10615.91</v>
      </c>
      <c r="U234" s="4">
        <v>-1770</v>
      </c>
      <c r="V234" s="4">
        <v>0</v>
      </c>
      <c r="W234" s="4">
        <v>0</v>
      </c>
      <c r="X234" s="4">
        <v>-6.78</v>
      </c>
      <c r="Y234" s="4">
        <v>-442.55</v>
      </c>
      <c r="Z234" s="4">
        <f t="shared" si="40"/>
        <v>-79.659000000000006</v>
      </c>
      <c r="AA234" s="4">
        <f t="shared" si="42"/>
        <v>-87194.13900000001</v>
      </c>
      <c r="AB234" s="20">
        <f t="shared" si="43"/>
        <v>-221.27500000000001</v>
      </c>
      <c r="AC234" s="15">
        <f t="shared" si="44"/>
        <v>0</v>
      </c>
      <c r="AD234" s="15">
        <f t="shared" si="45"/>
        <v>-87415.414000000004</v>
      </c>
    </row>
    <row r="235" spans="1:30" x14ac:dyDescent="0.45">
      <c r="A235" s="4">
        <f t="shared" si="46"/>
        <v>233</v>
      </c>
      <c r="B235" s="4" t="s">
        <v>24</v>
      </c>
      <c r="C235" s="4" t="s">
        <v>18</v>
      </c>
      <c r="D235" s="5">
        <v>45930</v>
      </c>
      <c r="E235" s="5">
        <v>45930</v>
      </c>
      <c r="F235" s="4" t="s">
        <v>21</v>
      </c>
      <c r="G235" s="4" t="s">
        <v>25</v>
      </c>
      <c r="H235" s="4" t="s">
        <v>27</v>
      </c>
      <c r="I235" s="5">
        <f t="shared" si="39"/>
        <v>45930</v>
      </c>
      <c r="J235" s="4">
        <v>0</v>
      </c>
      <c r="K235" s="19">
        <v>24</v>
      </c>
      <c r="L235" s="4">
        <f t="shared" si="47"/>
        <v>0</v>
      </c>
      <c r="M235" s="4">
        <f t="shared" si="48"/>
        <v>24000</v>
      </c>
      <c r="N235" s="18">
        <v>3.4299999999999997E-2</v>
      </c>
      <c r="O235" s="8">
        <f t="shared" si="49"/>
        <v>0</v>
      </c>
      <c r="P235" s="4">
        <f t="shared" si="50"/>
        <v>23176.799999999999</v>
      </c>
      <c r="Q235" s="4">
        <f t="shared" si="41"/>
        <v>24000</v>
      </c>
      <c r="R235" s="4">
        <v>-63531.11</v>
      </c>
      <c r="S235" s="4">
        <v>0</v>
      </c>
      <c r="T235" s="4">
        <v>-11514.2</v>
      </c>
      <c r="U235" s="4">
        <v>-1770</v>
      </c>
      <c r="V235" s="4">
        <v>0</v>
      </c>
      <c r="W235" s="4">
        <v>0</v>
      </c>
      <c r="X235" s="4">
        <v>-5.41</v>
      </c>
      <c r="Y235" s="4">
        <v>-480</v>
      </c>
      <c r="Z235" s="4">
        <f t="shared" si="40"/>
        <v>-86.399999999999991</v>
      </c>
      <c r="AA235" s="4">
        <f t="shared" si="42"/>
        <v>-77387.12</v>
      </c>
      <c r="AB235" s="20">
        <f t="shared" si="43"/>
        <v>-240</v>
      </c>
      <c r="AC235" s="15">
        <f t="shared" si="44"/>
        <v>0</v>
      </c>
      <c r="AD235" s="15">
        <f t="shared" si="45"/>
        <v>-77627.12</v>
      </c>
    </row>
    <row r="236" spans="1:30" x14ac:dyDescent="0.45">
      <c r="A236" s="4">
        <f t="shared" si="46"/>
        <v>234</v>
      </c>
      <c r="B236" s="4" t="s">
        <v>24</v>
      </c>
      <c r="C236" s="4" t="s">
        <v>20</v>
      </c>
      <c r="D236" s="5">
        <v>45930</v>
      </c>
      <c r="E236" s="5">
        <v>45930</v>
      </c>
      <c r="F236" s="4" t="s">
        <v>21</v>
      </c>
      <c r="G236" s="4" t="s">
        <v>25</v>
      </c>
      <c r="H236" s="4" t="s">
        <v>27</v>
      </c>
      <c r="I236" s="5">
        <f t="shared" si="39"/>
        <v>45930</v>
      </c>
      <c r="J236" s="4">
        <v>0</v>
      </c>
      <c r="K236" s="19">
        <v>0.2</v>
      </c>
      <c r="L236" s="4">
        <f t="shared" si="47"/>
        <v>0</v>
      </c>
      <c r="M236" s="4">
        <f t="shared" si="48"/>
        <v>200</v>
      </c>
      <c r="N236" s="18">
        <v>3.4299999999999997E-2</v>
      </c>
      <c r="O236" s="8">
        <f t="shared" si="49"/>
        <v>0</v>
      </c>
      <c r="P236" s="4">
        <f t="shared" si="50"/>
        <v>193.14</v>
      </c>
      <c r="Q236" s="4">
        <f t="shared" si="41"/>
        <v>200</v>
      </c>
      <c r="R236" s="4">
        <v>-643.05999999999995</v>
      </c>
      <c r="S236" s="4">
        <v>0</v>
      </c>
      <c r="T236" s="4">
        <v>-95.96</v>
      </c>
      <c r="U236" s="4">
        <v>-1770</v>
      </c>
      <c r="V236" s="4">
        <v>0</v>
      </c>
      <c r="W236" s="4">
        <v>0</v>
      </c>
      <c r="X236" s="4">
        <v>-6.84</v>
      </c>
      <c r="Y236" s="4">
        <v>-4</v>
      </c>
      <c r="Z236" s="4">
        <f t="shared" si="40"/>
        <v>-0.72</v>
      </c>
      <c r="AA236" s="4">
        <f t="shared" si="42"/>
        <v>-2520.58</v>
      </c>
      <c r="AB236" s="20">
        <f t="shared" si="43"/>
        <v>-2</v>
      </c>
      <c r="AC236" s="15">
        <f t="shared" si="44"/>
        <v>0</v>
      </c>
      <c r="AD236" s="15">
        <f t="shared" si="45"/>
        <v>-2522.58</v>
      </c>
    </row>
    <row r="237" spans="1:30" x14ac:dyDescent="0.45">
      <c r="A237" s="4">
        <f t="shared" si="46"/>
        <v>235</v>
      </c>
      <c r="B237" s="4" t="s">
        <v>37</v>
      </c>
      <c r="C237" s="4" t="s">
        <v>40</v>
      </c>
      <c r="D237" s="5">
        <v>45870</v>
      </c>
      <c r="E237" s="5">
        <v>45870</v>
      </c>
      <c r="F237" s="4" t="s">
        <v>38</v>
      </c>
      <c r="G237" s="4" t="s">
        <v>25</v>
      </c>
      <c r="H237" s="4" t="s">
        <v>27</v>
      </c>
      <c r="I237" s="5">
        <v>45900</v>
      </c>
      <c r="J237" s="4">
        <v>0</v>
      </c>
      <c r="K237" s="19">
        <v>144</v>
      </c>
      <c r="L237" s="4">
        <f t="shared" si="47"/>
        <v>0</v>
      </c>
      <c r="M237" s="4">
        <f t="shared" si="48"/>
        <v>144000</v>
      </c>
      <c r="N237" s="18"/>
      <c r="P237" s="4">
        <f>M237*(1-N237)</f>
        <v>144000</v>
      </c>
      <c r="Q237" s="4">
        <f t="shared" si="41"/>
        <v>144000</v>
      </c>
      <c r="R237" s="4">
        <v>-734400</v>
      </c>
      <c r="S237" s="4">
        <v>0</v>
      </c>
      <c r="T237" s="4">
        <v>0</v>
      </c>
      <c r="U237" s="4">
        <f>-(8260+17700+1770/2)</f>
        <v>-26845</v>
      </c>
      <c r="V237" s="4">
        <v>0</v>
      </c>
      <c r="W237" s="4">
        <v>0</v>
      </c>
      <c r="X237" s="4">
        <v>0</v>
      </c>
      <c r="Y237" s="4">
        <v>-2880</v>
      </c>
      <c r="Z237" s="4">
        <f t="shared" si="40"/>
        <v>-518.4</v>
      </c>
      <c r="AA237" s="4">
        <f t="shared" si="42"/>
        <v>-764643.4</v>
      </c>
      <c r="AB237" s="20">
        <f>-K237*10*1.18</f>
        <v>-1699.1999999999998</v>
      </c>
      <c r="AC237" s="15">
        <f t="shared" si="44"/>
        <v>0</v>
      </c>
      <c r="AD237" s="15">
        <f t="shared" si="45"/>
        <v>-766342.6</v>
      </c>
    </row>
    <row r="238" spans="1:30" x14ac:dyDescent="0.45">
      <c r="A238" s="4">
        <f t="shared" si="46"/>
        <v>236</v>
      </c>
      <c r="B238" s="4" t="s">
        <v>37</v>
      </c>
      <c r="C238" s="4" t="s">
        <v>40</v>
      </c>
      <c r="D238" s="5">
        <v>45871</v>
      </c>
      <c r="E238" s="5">
        <v>45871</v>
      </c>
      <c r="F238" s="4" t="s">
        <v>38</v>
      </c>
      <c r="G238" s="4" t="s">
        <v>25</v>
      </c>
      <c r="H238" s="4" t="s">
        <v>27</v>
      </c>
      <c r="I238" s="5">
        <v>45900</v>
      </c>
      <c r="J238" s="4">
        <v>0</v>
      </c>
      <c r="K238" s="19">
        <v>144</v>
      </c>
      <c r="L238" s="4">
        <f t="shared" ref="L238:L297" si="51">J238*1000</f>
        <v>0</v>
      </c>
      <c r="M238" s="4">
        <f t="shared" ref="M238:M267" si="52">K238*1000</f>
        <v>144000</v>
      </c>
      <c r="N238" s="18"/>
      <c r="P238" s="4">
        <f t="shared" ref="P238:P267" si="53">M238*(1-N238)</f>
        <v>144000</v>
      </c>
      <c r="Q238" s="4">
        <f t="shared" si="41"/>
        <v>144000</v>
      </c>
      <c r="R238" s="4">
        <v>-734400</v>
      </c>
      <c r="S238" s="4">
        <v>0</v>
      </c>
      <c r="T238" s="4">
        <v>0</v>
      </c>
      <c r="U238" s="4">
        <f t="shared" ref="U238:U297" si="54">-1770/2</f>
        <v>-885</v>
      </c>
      <c r="V238" s="4">
        <v>0</v>
      </c>
      <c r="W238" s="4">
        <v>0</v>
      </c>
      <c r="X238" s="4">
        <v>0</v>
      </c>
      <c r="Y238" s="4">
        <v>-2880</v>
      </c>
      <c r="Z238" s="4">
        <f t="shared" ref="Z238:Z267" si="55">Y238*18%</f>
        <v>-518.4</v>
      </c>
      <c r="AA238" s="4">
        <f t="shared" ref="AA238:AA267" si="56">SUM(R238:Z238)</f>
        <v>-738683.4</v>
      </c>
      <c r="AB238" s="20">
        <f t="shared" ref="AB238:AB267" si="57">-K238*10*1.18</f>
        <v>-1699.1999999999998</v>
      </c>
      <c r="AC238" s="15">
        <f t="shared" ref="AC238:AC267" si="58">J238*10</f>
        <v>0</v>
      </c>
      <c r="AD238" s="15">
        <f t="shared" ref="AD238:AD267" si="59">AA238+AB238+AC238</f>
        <v>-740382.6</v>
      </c>
    </row>
    <row r="239" spans="1:30" x14ac:dyDescent="0.45">
      <c r="A239" s="4">
        <f t="shared" si="46"/>
        <v>237</v>
      </c>
      <c r="B239" s="4" t="s">
        <v>37</v>
      </c>
      <c r="C239" s="4" t="s">
        <v>40</v>
      </c>
      <c r="D239" s="5">
        <v>45872</v>
      </c>
      <c r="E239" s="5">
        <v>45872</v>
      </c>
      <c r="F239" s="4" t="s">
        <v>38</v>
      </c>
      <c r="G239" s="4" t="s">
        <v>25</v>
      </c>
      <c r="H239" s="4" t="s">
        <v>27</v>
      </c>
      <c r="I239" s="5">
        <v>45900</v>
      </c>
      <c r="J239" s="4">
        <v>0</v>
      </c>
      <c r="K239" s="19">
        <v>119.1725</v>
      </c>
      <c r="L239" s="4">
        <f t="shared" si="51"/>
        <v>0</v>
      </c>
      <c r="M239" s="4">
        <f t="shared" si="52"/>
        <v>119172.5</v>
      </c>
      <c r="N239" s="18"/>
      <c r="P239" s="4">
        <f t="shared" si="53"/>
        <v>119172.5</v>
      </c>
      <c r="Q239" s="4">
        <f t="shared" si="41"/>
        <v>119172.5</v>
      </c>
      <c r="R239" s="4">
        <v>-607779.75</v>
      </c>
      <c r="S239" s="4">
        <v>0</v>
      </c>
      <c r="T239" s="4">
        <v>0</v>
      </c>
      <c r="U239" s="4">
        <f t="shared" si="54"/>
        <v>-885</v>
      </c>
      <c r="V239" s="4">
        <v>0</v>
      </c>
      <c r="W239" s="4">
        <v>0</v>
      </c>
      <c r="X239" s="4">
        <v>0</v>
      </c>
      <c r="Y239" s="4">
        <v>-2383.4499999999998</v>
      </c>
      <c r="Z239" s="4">
        <f t="shared" si="55"/>
        <v>-429.02099999999996</v>
      </c>
      <c r="AA239" s="4">
        <f t="shared" si="56"/>
        <v>-611477.2209999999</v>
      </c>
      <c r="AB239" s="20">
        <f t="shared" si="57"/>
        <v>-1406.2354999999998</v>
      </c>
      <c r="AC239" s="15">
        <f t="shared" si="58"/>
        <v>0</v>
      </c>
      <c r="AD239" s="15">
        <f t="shared" si="59"/>
        <v>-612883.45649999985</v>
      </c>
    </row>
    <row r="240" spans="1:30" x14ac:dyDescent="0.45">
      <c r="A240" s="4">
        <f t="shared" si="46"/>
        <v>238</v>
      </c>
      <c r="B240" s="4" t="s">
        <v>37</v>
      </c>
      <c r="C240" s="4" t="s">
        <v>40</v>
      </c>
      <c r="D240" s="5">
        <v>45873</v>
      </c>
      <c r="E240" s="5">
        <v>45873</v>
      </c>
      <c r="F240" s="4" t="s">
        <v>38</v>
      </c>
      <c r="G240" s="4" t="s">
        <v>25</v>
      </c>
      <c r="H240" s="4" t="s">
        <v>27</v>
      </c>
      <c r="I240" s="5">
        <v>45900</v>
      </c>
      <c r="J240" s="4">
        <v>0</v>
      </c>
      <c r="K240" s="19">
        <v>144</v>
      </c>
      <c r="L240" s="4">
        <f t="shared" si="51"/>
        <v>0</v>
      </c>
      <c r="M240" s="4">
        <f t="shared" si="52"/>
        <v>144000</v>
      </c>
      <c r="N240" s="18"/>
      <c r="P240" s="4">
        <f t="shared" si="53"/>
        <v>144000</v>
      </c>
      <c r="Q240" s="4">
        <f t="shared" si="41"/>
        <v>144000</v>
      </c>
      <c r="R240" s="4">
        <v>-734400</v>
      </c>
      <c r="S240" s="4">
        <v>0</v>
      </c>
      <c r="T240" s="4">
        <v>0</v>
      </c>
      <c r="U240" s="4">
        <f t="shared" si="54"/>
        <v>-885</v>
      </c>
      <c r="V240" s="4">
        <v>0</v>
      </c>
      <c r="W240" s="4">
        <v>0</v>
      </c>
      <c r="X240" s="4">
        <v>0</v>
      </c>
      <c r="Y240" s="4">
        <v>-2880</v>
      </c>
      <c r="Z240" s="4">
        <f t="shared" si="55"/>
        <v>-518.4</v>
      </c>
      <c r="AA240" s="4">
        <f t="shared" si="56"/>
        <v>-738683.4</v>
      </c>
      <c r="AB240" s="20">
        <f t="shared" si="57"/>
        <v>-1699.1999999999998</v>
      </c>
      <c r="AC240" s="15">
        <f t="shared" si="58"/>
        <v>0</v>
      </c>
      <c r="AD240" s="15">
        <f t="shared" si="59"/>
        <v>-740382.6</v>
      </c>
    </row>
    <row r="241" spans="1:30" x14ac:dyDescent="0.45">
      <c r="A241" s="4">
        <f t="shared" si="46"/>
        <v>239</v>
      </c>
      <c r="B241" s="4" t="s">
        <v>37</v>
      </c>
      <c r="C241" s="4" t="s">
        <v>40</v>
      </c>
      <c r="D241" s="5">
        <v>45874</v>
      </c>
      <c r="E241" s="5">
        <v>45874</v>
      </c>
      <c r="F241" s="4" t="s">
        <v>38</v>
      </c>
      <c r="G241" s="4" t="s">
        <v>25</v>
      </c>
      <c r="H241" s="4" t="s">
        <v>27</v>
      </c>
      <c r="I241" s="5">
        <v>45900</v>
      </c>
      <c r="J241" s="4">
        <v>0</v>
      </c>
      <c r="K241" s="19">
        <v>144</v>
      </c>
      <c r="L241" s="4">
        <f t="shared" si="51"/>
        <v>0</v>
      </c>
      <c r="M241" s="4">
        <f t="shared" si="52"/>
        <v>144000</v>
      </c>
      <c r="N241" s="18"/>
      <c r="P241" s="4">
        <f t="shared" si="53"/>
        <v>144000</v>
      </c>
      <c r="Q241" s="4">
        <f t="shared" si="41"/>
        <v>144000</v>
      </c>
      <c r="R241" s="4">
        <v>-734400</v>
      </c>
      <c r="S241" s="4">
        <v>0</v>
      </c>
      <c r="T241" s="4">
        <v>0</v>
      </c>
      <c r="U241" s="4">
        <f t="shared" si="54"/>
        <v>-885</v>
      </c>
      <c r="V241" s="4">
        <v>0</v>
      </c>
      <c r="W241" s="4">
        <v>0</v>
      </c>
      <c r="X241" s="4">
        <v>0</v>
      </c>
      <c r="Y241" s="4">
        <v>-2880</v>
      </c>
      <c r="Z241" s="4">
        <f t="shared" si="55"/>
        <v>-518.4</v>
      </c>
      <c r="AA241" s="4">
        <f t="shared" si="56"/>
        <v>-738683.4</v>
      </c>
      <c r="AB241" s="20">
        <f t="shared" si="57"/>
        <v>-1699.1999999999998</v>
      </c>
      <c r="AC241" s="15">
        <f t="shared" si="58"/>
        <v>0</v>
      </c>
      <c r="AD241" s="15">
        <f t="shared" si="59"/>
        <v>-740382.6</v>
      </c>
    </row>
    <row r="242" spans="1:30" x14ac:dyDescent="0.45">
      <c r="A242" s="4">
        <f t="shared" si="46"/>
        <v>240</v>
      </c>
      <c r="B242" s="4" t="s">
        <v>37</v>
      </c>
      <c r="C242" s="4" t="s">
        <v>40</v>
      </c>
      <c r="D242" s="5">
        <v>45875</v>
      </c>
      <c r="E242" s="5">
        <v>45875</v>
      </c>
      <c r="F242" s="4" t="s">
        <v>38</v>
      </c>
      <c r="G242" s="4" t="s">
        <v>25</v>
      </c>
      <c r="H242" s="4" t="s">
        <v>27</v>
      </c>
      <c r="I242" s="5">
        <v>45900</v>
      </c>
      <c r="J242" s="4">
        <v>0</v>
      </c>
      <c r="K242" s="19">
        <v>144</v>
      </c>
      <c r="L242" s="4">
        <f t="shared" si="51"/>
        <v>0</v>
      </c>
      <c r="M242" s="4">
        <f t="shared" si="52"/>
        <v>144000</v>
      </c>
      <c r="N242" s="18"/>
      <c r="P242" s="4">
        <f t="shared" si="53"/>
        <v>144000</v>
      </c>
      <c r="Q242" s="4">
        <f t="shared" si="41"/>
        <v>144000</v>
      </c>
      <c r="R242" s="4">
        <v>-734400</v>
      </c>
      <c r="S242" s="4">
        <v>0</v>
      </c>
      <c r="T242" s="4">
        <v>0</v>
      </c>
      <c r="U242" s="4">
        <f t="shared" si="54"/>
        <v>-885</v>
      </c>
      <c r="V242" s="4">
        <v>0</v>
      </c>
      <c r="W242" s="4">
        <v>0</v>
      </c>
      <c r="X242" s="4">
        <v>0</v>
      </c>
      <c r="Y242" s="4">
        <v>-2880</v>
      </c>
      <c r="Z242" s="4">
        <f t="shared" si="55"/>
        <v>-518.4</v>
      </c>
      <c r="AA242" s="4">
        <f t="shared" si="56"/>
        <v>-738683.4</v>
      </c>
      <c r="AB242" s="20">
        <f t="shared" si="57"/>
        <v>-1699.1999999999998</v>
      </c>
      <c r="AC242" s="15">
        <f t="shared" si="58"/>
        <v>0</v>
      </c>
      <c r="AD242" s="15">
        <f t="shared" si="59"/>
        <v>-740382.6</v>
      </c>
    </row>
    <row r="243" spans="1:30" x14ac:dyDescent="0.45">
      <c r="A243" s="4">
        <f t="shared" si="46"/>
        <v>241</v>
      </c>
      <c r="B243" s="4" t="s">
        <v>37</v>
      </c>
      <c r="C243" s="4" t="s">
        <v>40</v>
      </c>
      <c r="D243" s="5">
        <v>45876</v>
      </c>
      <c r="E243" s="5">
        <v>45876</v>
      </c>
      <c r="F243" s="4" t="s">
        <v>38</v>
      </c>
      <c r="G243" s="4" t="s">
        <v>25</v>
      </c>
      <c r="H243" s="4" t="s">
        <v>27</v>
      </c>
      <c r="I243" s="5">
        <v>45900</v>
      </c>
      <c r="J243" s="4">
        <v>0</v>
      </c>
      <c r="K243" s="19">
        <v>144</v>
      </c>
      <c r="L243" s="4">
        <f t="shared" si="51"/>
        <v>0</v>
      </c>
      <c r="M243" s="4">
        <f t="shared" si="52"/>
        <v>144000</v>
      </c>
      <c r="N243" s="18"/>
      <c r="P243" s="4">
        <f t="shared" si="53"/>
        <v>144000</v>
      </c>
      <c r="Q243" s="4">
        <f t="shared" si="41"/>
        <v>144000</v>
      </c>
      <c r="R243" s="4">
        <v>-734400</v>
      </c>
      <c r="S243" s="4">
        <v>0</v>
      </c>
      <c r="T243" s="4">
        <v>0</v>
      </c>
      <c r="U243" s="4">
        <f t="shared" si="54"/>
        <v>-885</v>
      </c>
      <c r="V243" s="4">
        <v>0</v>
      </c>
      <c r="W243" s="4">
        <v>0</v>
      </c>
      <c r="X243" s="4">
        <v>0</v>
      </c>
      <c r="Y243" s="4">
        <v>-2880</v>
      </c>
      <c r="Z243" s="4">
        <f t="shared" si="55"/>
        <v>-518.4</v>
      </c>
      <c r="AA243" s="4">
        <f t="shared" si="56"/>
        <v>-738683.4</v>
      </c>
      <c r="AB243" s="20">
        <f t="shared" si="57"/>
        <v>-1699.1999999999998</v>
      </c>
      <c r="AC243" s="15">
        <f t="shared" si="58"/>
        <v>0</v>
      </c>
      <c r="AD243" s="15">
        <f t="shared" si="59"/>
        <v>-740382.6</v>
      </c>
    </row>
    <row r="244" spans="1:30" x14ac:dyDescent="0.45">
      <c r="A244" s="4">
        <f t="shared" si="46"/>
        <v>242</v>
      </c>
      <c r="B244" s="4" t="s">
        <v>37</v>
      </c>
      <c r="C244" s="4" t="s">
        <v>40</v>
      </c>
      <c r="D244" s="5">
        <v>45877</v>
      </c>
      <c r="E244" s="5">
        <v>45877</v>
      </c>
      <c r="F244" s="4" t="s">
        <v>38</v>
      </c>
      <c r="G244" s="4" t="s">
        <v>25</v>
      </c>
      <c r="H244" s="4" t="s">
        <v>27</v>
      </c>
      <c r="I244" s="5">
        <v>45900</v>
      </c>
      <c r="J244" s="4">
        <v>0</v>
      </c>
      <c r="K244" s="19">
        <v>119.54</v>
      </c>
      <c r="L244" s="4">
        <f t="shared" si="51"/>
        <v>0</v>
      </c>
      <c r="M244" s="4">
        <f t="shared" si="52"/>
        <v>119540</v>
      </c>
      <c r="N244" s="18"/>
      <c r="P244" s="4">
        <f t="shared" si="53"/>
        <v>119540</v>
      </c>
      <c r="Q244" s="4">
        <f t="shared" si="41"/>
        <v>119540</v>
      </c>
      <c r="R244" s="4">
        <v>-609654</v>
      </c>
      <c r="S244" s="4">
        <v>0</v>
      </c>
      <c r="T244" s="4">
        <v>0</v>
      </c>
      <c r="U244" s="4">
        <f t="shared" si="54"/>
        <v>-885</v>
      </c>
      <c r="V244" s="4">
        <v>0</v>
      </c>
      <c r="W244" s="4">
        <v>0</v>
      </c>
      <c r="X244" s="4">
        <v>0</v>
      </c>
      <c r="Y244" s="4">
        <v>-2390.8000000000002</v>
      </c>
      <c r="Z244" s="4">
        <f t="shared" si="55"/>
        <v>-430.34399999999999</v>
      </c>
      <c r="AA244" s="4">
        <f t="shared" si="56"/>
        <v>-613360.14400000009</v>
      </c>
      <c r="AB244" s="20">
        <f t="shared" si="57"/>
        <v>-1410.5720000000001</v>
      </c>
      <c r="AC244" s="15">
        <f t="shared" si="58"/>
        <v>0</v>
      </c>
      <c r="AD244" s="15">
        <f t="shared" si="59"/>
        <v>-614770.71600000013</v>
      </c>
    </row>
    <row r="245" spans="1:30" x14ac:dyDescent="0.45">
      <c r="A245" s="4">
        <f t="shared" si="46"/>
        <v>243</v>
      </c>
      <c r="B245" s="4" t="s">
        <v>37</v>
      </c>
      <c r="C245" s="4" t="s">
        <v>40</v>
      </c>
      <c r="D245" s="5">
        <v>45878</v>
      </c>
      <c r="E245" s="5">
        <v>45878</v>
      </c>
      <c r="F245" s="4" t="s">
        <v>38</v>
      </c>
      <c r="G245" s="4" t="s">
        <v>25</v>
      </c>
      <c r="H245" s="4" t="s">
        <v>27</v>
      </c>
      <c r="I245" s="5">
        <v>45900</v>
      </c>
      <c r="J245" s="4">
        <v>0</v>
      </c>
      <c r="K245" s="19">
        <v>144</v>
      </c>
      <c r="L245" s="4">
        <f t="shared" si="51"/>
        <v>0</v>
      </c>
      <c r="M245" s="4">
        <f t="shared" si="52"/>
        <v>144000</v>
      </c>
      <c r="N245" s="18"/>
      <c r="P245" s="4">
        <f t="shared" si="53"/>
        <v>144000</v>
      </c>
      <c r="Q245" s="4">
        <f t="shared" si="41"/>
        <v>144000</v>
      </c>
      <c r="R245" s="4">
        <v>-734400</v>
      </c>
      <c r="S245" s="4">
        <v>0</v>
      </c>
      <c r="T245" s="4">
        <v>0</v>
      </c>
      <c r="U245" s="4">
        <f t="shared" si="54"/>
        <v>-885</v>
      </c>
      <c r="V245" s="4">
        <v>0</v>
      </c>
      <c r="W245" s="4">
        <v>0</v>
      </c>
      <c r="X245" s="4">
        <v>0</v>
      </c>
      <c r="Y245" s="4">
        <v>-2880</v>
      </c>
      <c r="Z245" s="4">
        <f t="shared" si="55"/>
        <v>-518.4</v>
      </c>
      <c r="AA245" s="4">
        <f t="shared" si="56"/>
        <v>-738683.4</v>
      </c>
      <c r="AB245" s="20">
        <f t="shared" si="57"/>
        <v>-1699.1999999999998</v>
      </c>
      <c r="AC245" s="15">
        <f t="shared" si="58"/>
        <v>0</v>
      </c>
      <c r="AD245" s="15">
        <f t="shared" si="59"/>
        <v>-740382.6</v>
      </c>
    </row>
    <row r="246" spans="1:30" x14ac:dyDescent="0.45">
      <c r="A246" s="4">
        <f t="shared" si="46"/>
        <v>244</v>
      </c>
      <c r="B246" s="4" t="s">
        <v>37</v>
      </c>
      <c r="C246" s="4" t="s">
        <v>40</v>
      </c>
      <c r="D246" s="5">
        <v>45879</v>
      </c>
      <c r="E246" s="5">
        <v>45879</v>
      </c>
      <c r="F246" s="4" t="s">
        <v>38</v>
      </c>
      <c r="G246" s="4" t="s">
        <v>25</v>
      </c>
      <c r="H246" s="4" t="s">
        <v>27</v>
      </c>
      <c r="I246" s="5">
        <v>45900</v>
      </c>
      <c r="J246" s="4">
        <v>0</v>
      </c>
      <c r="K246" s="19">
        <v>144</v>
      </c>
      <c r="L246" s="4">
        <f t="shared" si="51"/>
        <v>0</v>
      </c>
      <c r="M246" s="4">
        <f t="shared" si="52"/>
        <v>144000</v>
      </c>
      <c r="N246" s="18"/>
      <c r="P246" s="4">
        <f t="shared" si="53"/>
        <v>144000</v>
      </c>
      <c r="Q246" s="4">
        <f t="shared" si="41"/>
        <v>144000</v>
      </c>
      <c r="R246" s="4">
        <v>-734400</v>
      </c>
      <c r="S246" s="4">
        <v>0</v>
      </c>
      <c r="T246" s="4">
        <v>0</v>
      </c>
      <c r="U246" s="4">
        <f t="shared" si="54"/>
        <v>-885</v>
      </c>
      <c r="V246" s="4">
        <v>0</v>
      </c>
      <c r="W246" s="4">
        <v>0</v>
      </c>
      <c r="X246" s="4">
        <v>0</v>
      </c>
      <c r="Y246" s="4">
        <v>-2880</v>
      </c>
      <c r="Z246" s="4">
        <f t="shared" si="55"/>
        <v>-518.4</v>
      </c>
      <c r="AA246" s="4">
        <f t="shared" si="56"/>
        <v>-738683.4</v>
      </c>
      <c r="AB246" s="20">
        <f t="shared" si="57"/>
        <v>-1699.1999999999998</v>
      </c>
      <c r="AC246" s="15">
        <f t="shared" si="58"/>
        <v>0</v>
      </c>
      <c r="AD246" s="15">
        <f t="shared" si="59"/>
        <v>-740382.6</v>
      </c>
    </row>
    <row r="247" spans="1:30" x14ac:dyDescent="0.45">
      <c r="A247" s="4">
        <f t="shared" si="46"/>
        <v>245</v>
      </c>
      <c r="B247" s="4" t="s">
        <v>37</v>
      </c>
      <c r="C247" s="4" t="s">
        <v>40</v>
      </c>
      <c r="D247" s="5">
        <v>45880</v>
      </c>
      <c r="E247" s="5">
        <v>45880</v>
      </c>
      <c r="F247" s="4" t="s">
        <v>38</v>
      </c>
      <c r="G247" s="4" t="s">
        <v>25</v>
      </c>
      <c r="H247" s="4" t="s">
        <v>27</v>
      </c>
      <c r="I247" s="5">
        <v>45900</v>
      </c>
      <c r="J247" s="4">
        <v>0</v>
      </c>
      <c r="K247" s="19">
        <v>144</v>
      </c>
      <c r="L247" s="4">
        <f t="shared" si="51"/>
        <v>0</v>
      </c>
      <c r="M247" s="4">
        <f t="shared" si="52"/>
        <v>144000</v>
      </c>
      <c r="N247" s="18"/>
      <c r="P247" s="4">
        <f t="shared" si="53"/>
        <v>144000</v>
      </c>
      <c r="Q247" s="4">
        <f t="shared" si="41"/>
        <v>144000</v>
      </c>
      <c r="R247" s="4">
        <v>-734400</v>
      </c>
      <c r="S247" s="4">
        <v>0</v>
      </c>
      <c r="T247" s="4">
        <v>0</v>
      </c>
      <c r="U247" s="4">
        <f t="shared" si="54"/>
        <v>-885</v>
      </c>
      <c r="V247" s="4">
        <v>0</v>
      </c>
      <c r="W247" s="4">
        <v>0</v>
      </c>
      <c r="X247" s="4">
        <v>0</v>
      </c>
      <c r="Y247" s="4">
        <v>-2880</v>
      </c>
      <c r="Z247" s="4">
        <f t="shared" si="55"/>
        <v>-518.4</v>
      </c>
      <c r="AA247" s="4">
        <f t="shared" si="56"/>
        <v>-738683.4</v>
      </c>
      <c r="AB247" s="20">
        <f t="shared" si="57"/>
        <v>-1699.1999999999998</v>
      </c>
      <c r="AC247" s="15">
        <f t="shared" si="58"/>
        <v>0</v>
      </c>
      <c r="AD247" s="15">
        <f t="shared" si="59"/>
        <v>-740382.6</v>
      </c>
    </row>
    <row r="248" spans="1:30" x14ac:dyDescent="0.45">
      <c r="A248" s="4">
        <f t="shared" si="46"/>
        <v>246</v>
      </c>
      <c r="B248" s="4" t="s">
        <v>37</v>
      </c>
      <c r="C248" s="4" t="s">
        <v>40</v>
      </c>
      <c r="D248" s="5">
        <v>45881</v>
      </c>
      <c r="E248" s="5">
        <v>45881</v>
      </c>
      <c r="F248" s="4" t="s">
        <v>38</v>
      </c>
      <c r="G248" s="4" t="s">
        <v>25</v>
      </c>
      <c r="H248" s="4" t="s">
        <v>27</v>
      </c>
      <c r="I248" s="5">
        <v>45900</v>
      </c>
      <c r="J248" s="4">
        <v>0</v>
      </c>
      <c r="K248" s="19">
        <v>144</v>
      </c>
      <c r="L248" s="4">
        <f t="shared" si="51"/>
        <v>0</v>
      </c>
      <c r="M248" s="4">
        <f t="shared" si="52"/>
        <v>144000</v>
      </c>
      <c r="N248" s="18"/>
      <c r="P248" s="4">
        <f t="shared" si="53"/>
        <v>144000</v>
      </c>
      <c r="Q248" s="4">
        <f t="shared" si="41"/>
        <v>144000</v>
      </c>
      <c r="R248" s="4">
        <v>-734400</v>
      </c>
      <c r="S248" s="4">
        <v>0</v>
      </c>
      <c r="T248" s="4">
        <v>0</v>
      </c>
      <c r="U248" s="4">
        <f t="shared" si="54"/>
        <v>-885</v>
      </c>
      <c r="V248" s="4">
        <v>0</v>
      </c>
      <c r="W248" s="4">
        <v>0</v>
      </c>
      <c r="X248" s="4">
        <v>0</v>
      </c>
      <c r="Y248" s="4">
        <v>-2880</v>
      </c>
      <c r="Z248" s="4">
        <f t="shared" si="55"/>
        <v>-518.4</v>
      </c>
      <c r="AA248" s="4">
        <f t="shared" si="56"/>
        <v>-738683.4</v>
      </c>
      <c r="AB248" s="20">
        <f t="shared" si="57"/>
        <v>-1699.1999999999998</v>
      </c>
      <c r="AC248" s="15">
        <f t="shared" si="58"/>
        <v>0</v>
      </c>
      <c r="AD248" s="15">
        <f t="shared" si="59"/>
        <v>-740382.6</v>
      </c>
    </row>
    <row r="249" spans="1:30" x14ac:dyDescent="0.45">
      <c r="A249" s="4">
        <f t="shared" si="46"/>
        <v>247</v>
      </c>
      <c r="B249" s="4" t="s">
        <v>37</v>
      </c>
      <c r="C249" s="4" t="s">
        <v>40</v>
      </c>
      <c r="D249" s="5">
        <v>45882</v>
      </c>
      <c r="E249" s="5">
        <v>45882</v>
      </c>
      <c r="F249" s="4" t="s">
        <v>38</v>
      </c>
      <c r="G249" s="4" t="s">
        <v>25</v>
      </c>
      <c r="H249" s="4" t="s">
        <v>27</v>
      </c>
      <c r="I249" s="5">
        <v>45900</v>
      </c>
      <c r="J249" s="4">
        <v>0</v>
      </c>
      <c r="K249" s="19">
        <v>144</v>
      </c>
      <c r="L249" s="4">
        <f t="shared" si="51"/>
        <v>0</v>
      </c>
      <c r="M249" s="4">
        <f t="shared" si="52"/>
        <v>144000</v>
      </c>
      <c r="N249" s="18"/>
      <c r="P249" s="4">
        <f t="shared" si="53"/>
        <v>144000</v>
      </c>
      <c r="Q249" s="4">
        <f t="shared" si="41"/>
        <v>144000</v>
      </c>
      <c r="R249" s="4">
        <v>-734400</v>
      </c>
      <c r="S249" s="4">
        <v>0</v>
      </c>
      <c r="T249" s="4">
        <v>0</v>
      </c>
      <c r="U249" s="4">
        <f t="shared" si="54"/>
        <v>-885</v>
      </c>
      <c r="V249" s="4">
        <v>0</v>
      </c>
      <c r="W249" s="4">
        <v>0</v>
      </c>
      <c r="X249" s="4">
        <v>0</v>
      </c>
      <c r="Y249" s="4">
        <v>-2880</v>
      </c>
      <c r="Z249" s="4">
        <f t="shared" si="55"/>
        <v>-518.4</v>
      </c>
      <c r="AA249" s="4">
        <f t="shared" si="56"/>
        <v>-738683.4</v>
      </c>
      <c r="AB249" s="20">
        <f t="shared" si="57"/>
        <v>-1699.1999999999998</v>
      </c>
      <c r="AC249" s="15">
        <f t="shared" si="58"/>
        <v>0</v>
      </c>
      <c r="AD249" s="15">
        <f t="shared" si="59"/>
        <v>-740382.6</v>
      </c>
    </row>
    <row r="250" spans="1:30" x14ac:dyDescent="0.45">
      <c r="A250" s="4">
        <f t="shared" si="46"/>
        <v>248</v>
      </c>
      <c r="B250" s="4" t="s">
        <v>37</v>
      </c>
      <c r="C250" s="4" t="s">
        <v>40</v>
      </c>
      <c r="D250" s="5">
        <v>45883</v>
      </c>
      <c r="E250" s="5">
        <v>45883</v>
      </c>
      <c r="F250" s="4" t="s">
        <v>38</v>
      </c>
      <c r="G250" s="4" t="s">
        <v>25</v>
      </c>
      <c r="H250" s="4" t="s">
        <v>27</v>
      </c>
      <c r="I250" s="5">
        <v>45900</v>
      </c>
      <c r="J250" s="4">
        <v>0</v>
      </c>
      <c r="K250" s="19">
        <v>144</v>
      </c>
      <c r="L250" s="4">
        <f t="shared" si="51"/>
        <v>0</v>
      </c>
      <c r="M250" s="4">
        <f t="shared" si="52"/>
        <v>144000</v>
      </c>
      <c r="N250" s="18"/>
      <c r="P250" s="4">
        <f t="shared" si="53"/>
        <v>144000</v>
      </c>
      <c r="Q250" s="4">
        <f t="shared" si="41"/>
        <v>144000</v>
      </c>
      <c r="R250" s="4">
        <v>-734400</v>
      </c>
      <c r="S250" s="4">
        <v>0</v>
      </c>
      <c r="T250" s="4">
        <v>0</v>
      </c>
      <c r="U250" s="4">
        <f t="shared" si="54"/>
        <v>-885</v>
      </c>
      <c r="V250" s="4">
        <v>0</v>
      </c>
      <c r="W250" s="4">
        <v>0</v>
      </c>
      <c r="X250" s="4">
        <v>0</v>
      </c>
      <c r="Y250" s="4">
        <v>-2880</v>
      </c>
      <c r="Z250" s="4">
        <f t="shared" si="55"/>
        <v>-518.4</v>
      </c>
      <c r="AA250" s="4">
        <f t="shared" si="56"/>
        <v>-738683.4</v>
      </c>
      <c r="AB250" s="20">
        <f t="shared" si="57"/>
        <v>-1699.1999999999998</v>
      </c>
      <c r="AC250" s="15">
        <f t="shared" si="58"/>
        <v>0</v>
      </c>
      <c r="AD250" s="15">
        <f t="shared" si="59"/>
        <v>-740382.6</v>
      </c>
    </row>
    <row r="251" spans="1:30" x14ac:dyDescent="0.45">
      <c r="A251" s="4">
        <f t="shared" si="46"/>
        <v>249</v>
      </c>
      <c r="B251" s="4" t="s">
        <v>37</v>
      </c>
      <c r="C251" s="4" t="s">
        <v>40</v>
      </c>
      <c r="D251" s="5">
        <v>45884</v>
      </c>
      <c r="E251" s="5">
        <v>45884</v>
      </c>
      <c r="F251" s="4" t="s">
        <v>38</v>
      </c>
      <c r="G251" s="4" t="s">
        <v>25</v>
      </c>
      <c r="H251" s="4" t="s">
        <v>27</v>
      </c>
      <c r="I251" s="5">
        <v>45900</v>
      </c>
      <c r="J251" s="4">
        <v>0</v>
      </c>
      <c r="K251" s="19">
        <v>144</v>
      </c>
      <c r="L251" s="4">
        <f t="shared" si="51"/>
        <v>0</v>
      </c>
      <c r="M251" s="4">
        <f t="shared" si="52"/>
        <v>144000</v>
      </c>
      <c r="N251" s="18"/>
      <c r="P251" s="4">
        <f t="shared" si="53"/>
        <v>144000</v>
      </c>
      <c r="Q251" s="4">
        <f t="shared" si="41"/>
        <v>144000</v>
      </c>
      <c r="R251" s="4">
        <v>-734400</v>
      </c>
      <c r="S251" s="4">
        <v>0</v>
      </c>
      <c r="T251" s="4">
        <v>0</v>
      </c>
      <c r="U251" s="4">
        <f t="shared" si="54"/>
        <v>-885</v>
      </c>
      <c r="V251" s="4">
        <v>0</v>
      </c>
      <c r="W251" s="4">
        <v>0</v>
      </c>
      <c r="X251" s="4">
        <v>0</v>
      </c>
      <c r="Y251" s="4">
        <v>-2880</v>
      </c>
      <c r="Z251" s="4">
        <f t="shared" si="55"/>
        <v>-518.4</v>
      </c>
      <c r="AA251" s="4">
        <f t="shared" si="56"/>
        <v>-738683.4</v>
      </c>
      <c r="AB251" s="20">
        <f t="shared" si="57"/>
        <v>-1699.1999999999998</v>
      </c>
      <c r="AC251" s="15">
        <f t="shared" si="58"/>
        <v>0</v>
      </c>
      <c r="AD251" s="15">
        <f t="shared" si="59"/>
        <v>-740382.6</v>
      </c>
    </row>
    <row r="252" spans="1:30" x14ac:dyDescent="0.45">
      <c r="A252" s="4">
        <f t="shared" si="46"/>
        <v>250</v>
      </c>
      <c r="B252" s="4" t="s">
        <v>37</v>
      </c>
      <c r="C252" s="4" t="s">
        <v>40</v>
      </c>
      <c r="D252" s="5">
        <v>45885</v>
      </c>
      <c r="E252" s="5">
        <v>45885</v>
      </c>
      <c r="F252" s="4" t="s">
        <v>38</v>
      </c>
      <c r="G252" s="4" t="s">
        <v>25</v>
      </c>
      <c r="H252" s="4" t="s">
        <v>27</v>
      </c>
      <c r="I252" s="5">
        <v>45900</v>
      </c>
      <c r="J252" s="4">
        <v>0</v>
      </c>
      <c r="K252" s="19">
        <v>144</v>
      </c>
      <c r="L252" s="4">
        <f t="shared" si="51"/>
        <v>0</v>
      </c>
      <c r="M252" s="4">
        <f t="shared" si="52"/>
        <v>144000</v>
      </c>
      <c r="N252" s="18"/>
      <c r="P252" s="4">
        <f t="shared" si="53"/>
        <v>144000</v>
      </c>
      <c r="Q252" s="4">
        <f t="shared" si="41"/>
        <v>144000</v>
      </c>
      <c r="R252" s="4">
        <v>-734400</v>
      </c>
      <c r="S252" s="4">
        <v>0</v>
      </c>
      <c r="T252" s="4">
        <v>0</v>
      </c>
      <c r="U252" s="4">
        <f t="shared" si="54"/>
        <v>-885</v>
      </c>
      <c r="V252" s="4">
        <v>0</v>
      </c>
      <c r="W252" s="4">
        <v>0</v>
      </c>
      <c r="X252" s="4">
        <v>0</v>
      </c>
      <c r="Y252" s="4">
        <v>-2880</v>
      </c>
      <c r="Z252" s="4">
        <f t="shared" si="55"/>
        <v>-518.4</v>
      </c>
      <c r="AA252" s="4">
        <f t="shared" si="56"/>
        <v>-738683.4</v>
      </c>
      <c r="AB252" s="20">
        <f t="shared" si="57"/>
        <v>-1699.1999999999998</v>
      </c>
      <c r="AC252" s="15">
        <f t="shared" si="58"/>
        <v>0</v>
      </c>
      <c r="AD252" s="15">
        <f t="shared" si="59"/>
        <v>-740382.6</v>
      </c>
    </row>
    <row r="253" spans="1:30" x14ac:dyDescent="0.45">
      <c r="A253" s="4">
        <f t="shared" si="46"/>
        <v>251</v>
      </c>
      <c r="B253" s="4" t="s">
        <v>37</v>
      </c>
      <c r="C253" s="4" t="s">
        <v>40</v>
      </c>
      <c r="D253" s="5">
        <v>45886</v>
      </c>
      <c r="E253" s="5">
        <v>45886</v>
      </c>
      <c r="F253" s="4" t="s">
        <v>38</v>
      </c>
      <c r="G253" s="4" t="s">
        <v>25</v>
      </c>
      <c r="H253" s="4" t="s">
        <v>27</v>
      </c>
      <c r="I253" s="5">
        <v>45900</v>
      </c>
      <c r="J253" s="4">
        <v>0</v>
      </c>
      <c r="K253" s="19">
        <v>144</v>
      </c>
      <c r="L253" s="4">
        <f t="shared" si="51"/>
        <v>0</v>
      </c>
      <c r="M253" s="4">
        <f t="shared" si="52"/>
        <v>144000</v>
      </c>
      <c r="N253" s="18"/>
      <c r="P253" s="4">
        <f t="shared" si="53"/>
        <v>144000</v>
      </c>
      <c r="Q253" s="4">
        <f t="shared" si="41"/>
        <v>144000</v>
      </c>
      <c r="R253" s="4">
        <v>-734400</v>
      </c>
      <c r="S253" s="4">
        <v>0</v>
      </c>
      <c r="T253" s="4">
        <v>0</v>
      </c>
      <c r="U253" s="4">
        <f t="shared" si="54"/>
        <v>-885</v>
      </c>
      <c r="V253" s="4">
        <v>0</v>
      </c>
      <c r="W253" s="4">
        <v>0</v>
      </c>
      <c r="X253" s="4">
        <v>0</v>
      </c>
      <c r="Y253" s="4">
        <v>-2880</v>
      </c>
      <c r="Z253" s="4">
        <f t="shared" si="55"/>
        <v>-518.4</v>
      </c>
      <c r="AA253" s="4">
        <f t="shared" si="56"/>
        <v>-738683.4</v>
      </c>
      <c r="AB253" s="20">
        <f t="shared" si="57"/>
        <v>-1699.1999999999998</v>
      </c>
      <c r="AC253" s="15">
        <f t="shared" si="58"/>
        <v>0</v>
      </c>
      <c r="AD253" s="15">
        <f t="shared" si="59"/>
        <v>-740382.6</v>
      </c>
    </row>
    <row r="254" spans="1:30" x14ac:dyDescent="0.45">
      <c r="A254" s="4">
        <f t="shared" si="46"/>
        <v>252</v>
      </c>
      <c r="B254" s="4" t="s">
        <v>37</v>
      </c>
      <c r="C254" s="4" t="s">
        <v>40</v>
      </c>
      <c r="D254" s="5">
        <v>45887</v>
      </c>
      <c r="E254" s="5">
        <v>45887</v>
      </c>
      <c r="F254" s="4" t="s">
        <v>38</v>
      </c>
      <c r="G254" s="4" t="s">
        <v>25</v>
      </c>
      <c r="H254" s="4" t="s">
        <v>27</v>
      </c>
      <c r="I254" s="5">
        <v>45900</v>
      </c>
      <c r="J254" s="4">
        <v>0</v>
      </c>
      <c r="K254" s="19">
        <v>144</v>
      </c>
      <c r="L254" s="4">
        <f t="shared" si="51"/>
        <v>0</v>
      </c>
      <c r="M254" s="4">
        <f t="shared" si="52"/>
        <v>144000</v>
      </c>
      <c r="N254" s="18"/>
      <c r="P254" s="4">
        <f t="shared" si="53"/>
        <v>144000</v>
      </c>
      <c r="Q254" s="4">
        <f t="shared" si="41"/>
        <v>144000</v>
      </c>
      <c r="R254" s="4">
        <v>-734400</v>
      </c>
      <c r="S254" s="4">
        <v>0</v>
      </c>
      <c r="T254" s="4">
        <v>0</v>
      </c>
      <c r="U254" s="4">
        <f t="shared" si="54"/>
        <v>-885</v>
      </c>
      <c r="V254" s="4">
        <v>0</v>
      </c>
      <c r="W254" s="4">
        <v>0</v>
      </c>
      <c r="X254" s="4">
        <v>0</v>
      </c>
      <c r="Y254" s="4">
        <v>-2880</v>
      </c>
      <c r="Z254" s="4">
        <f t="shared" si="55"/>
        <v>-518.4</v>
      </c>
      <c r="AA254" s="4">
        <f t="shared" si="56"/>
        <v>-738683.4</v>
      </c>
      <c r="AB254" s="20">
        <f t="shared" si="57"/>
        <v>-1699.1999999999998</v>
      </c>
      <c r="AC254" s="15">
        <f t="shared" si="58"/>
        <v>0</v>
      </c>
      <c r="AD254" s="15">
        <f t="shared" si="59"/>
        <v>-740382.6</v>
      </c>
    </row>
    <row r="255" spans="1:30" x14ac:dyDescent="0.45">
      <c r="A255" s="4">
        <f t="shared" si="46"/>
        <v>253</v>
      </c>
      <c r="B255" s="4" t="s">
        <v>37</v>
      </c>
      <c r="C255" s="4" t="s">
        <v>40</v>
      </c>
      <c r="D255" s="5">
        <v>45888</v>
      </c>
      <c r="E255" s="5">
        <v>45888</v>
      </c>
      <c r="F255" s="4" t="s">
        <v>38</v>
      </c>
      <c r="G255" s="4" t="s">
        <v>25</v>
      </c>
      <c r="H255" s="4" t="s">
        <v>27</v>
      </c>
      <c r="I255" s="5">
        <v>45900</v>
      </c>
      <c r="J255" s="4">
        <v>0</v>
      </c>
      <c r="K255" s="19">
        <v>144</v>
      </c>
      <c r="L255" s="4">
        <f t="shared" si="51"/>
        <v>0</v>
      </c>
      <c r="M255" s="4">
        <f t="shared" si="52"/>
        <v>144000</v>
      </c>
      <c r="N255" s="18"/>
      <c r="P255" s="4">
        <f t="shared" si="53"/>
        <v>144000</v>
      </c>
      <c r="Q255" s="4">
        <f t="shared" si="41"/>
        <v>144000</v>
      </c>
      <c r="R255" s="4">
        <v>-734400</v>
      </c>
      <c r="S255" s="4">
        <v>0</v>
      </c>
      <c r="T255" s="4">
        <v>0</v>
      </c>
      <c r="U255" s="4">
        <f t="shared" si="54"/>
        <v>-885</v>
      </c>
      <c r="V255" s="4">
        <v>0</v>
      </c>
      <c r="W255" s="4">
        <v>0</v>
      </c>
      <c r="X255" s="4">
        <v>0</v>
      </c>
      <c r="Y255" s="4">
        <v>-2880</v>
      </c>
      <c r="Z255" s="4">
        <f t="shared" si="55"/>
        <v>-518.4</v>
      </c>
      <c r="AA255" s="4">
        <f t="shared" si="56"/>
        <v>-738683.4</v>
      </c>
      <c r="AB255" s="20">
        <f t="shared" si="57"/>
        <v>-1699.1999999999998</v>
      </c>
      <c r="AC255" s="15">
        <f t="shared" si="58"/>
        <v>0</v>
      </c>
      <c r="AD255" s="15">
        <f t="shared" si="59"/>
        <v>-740382.6</v>
      </c>
    </row>
    <row r="256" spans="1:30" x14ac:dyDescent="0.45">
      <c r="A256" s="4">
        <f t="shared" si="46"/>
        <v>254</v>
      </c>
      <c r="B256" s="4" t="s">
        <v>37</v>
      </c>
      <c r="C256" s="4" t="s">
        <v>40</v>
      </c>
      <c r="D256" s="5">
        <v>45889</v>
      </c>
      <c r="E256" s="5">
        <v>45889</v>
      </c>
      <c r="F256" s="4" t="s">
        <v>38</v>
      </c>
      <c r="G256" s="4" t="s">
        <v>25</v>
      </c>
      <c r="H256" s="4" t="s">
        <v>27</v>
      </c>
      <c r="I256" s="5">
        <v>45900</v>
      </c>
      <c r="J256" s="4">
        <v>0</v>
      </c>
      <c r="K256" s="19">
        <v>128.41249999999999</v>
      </c>
      <c r="L256" s="4">
        <f t="shared" si="51"/>
        <v>0</v>
      </c>
      <c r="M256" s="4">
        <f t="shared" si="52"/>
        <v>128412.5</v>
      </c>
      <c r="N256" s="18"/>
      <c r="P256" s="4">
        <f t="shared" si="53"/>
        <v>128412.5</v>
      </c>
      <c r="Q256" s="4">
        <f t="shared" si="41"/>
        <v>128412.5</v>
      </c>
      <c r="R256" s="4">
        <v>-654903.75</v>
      </c>
      <c r="S256" s="4">
        <v>0</v>
      </c>
      <c r="T256" s="4">
        <v>0</v>
      </c>
      <c r="U256" s="4">
        <f t="shared" si="54"/>
        <v>-885</v>
      </c>
      <c r="V256" s="4">
        <v>0</v>
      </c>
      <c r="W256" s="4">
        <v>0</v>
      </c>
      <c r="X256" s="4">
        <v>0</v>
      </c>
      <c r="Y256" s="4">
        <v>-2568.25</v>
      </c>
      <c r="Z256" s="4">
        <f t="shared" si="55"/>
        <v>-462.28499999999997</v>
      </c>
      <c r="AA256" s="4">
        <f t="shared" si="56"/>
        <v>-658819.28500000003</v>
      </c>
      <c r="AB256" s="20">
        <f t="shared" si="57"/>
        <v>-1515.2674999999999</v>
      </c>
      <c r="AC256" s="15">
        <f t="shared" si="58"/>
        <v>0</v>
      </c>
      <c r="AD256" s="15">
        <f t="shared" si="59"/>
        <v>-660334.55249999999</v>
      </c>
    </row>
    <row r="257" spans="1:30" x14ac:dyDescent="0.45">
      <c r="A257" s="4">
        <f t="shared" si="46"/>
        <v>255</v>
      </c>
      <c r="B257" s="4" t="s">
        <v>37</v>
      </c>
      <c r="C257" s="4" t="s">
        <v>40</v>
      </c>
      <c r="D257" s="5">
        <v>45890</v>
      </c>
      <c r="E257" s="5">
        <v>45890</v>
      </c>
      <c r="F257" s="4" t="s">
        <v>38</v>
      </c>
      <c r="G257" s="4" t="s">
        <v>25</v>
      </c>
      <c r="H257" s="4" t="s">
        <v>27</v>
      </c>
      <c r="I257" s="5">
        <v>45900</v>
      </c>
      <c r="J257" s="4">
        <v>0</v>
      </c>
      <c r="K257" s="19">
        <v>127.06</v>
      </c>
      <c r="L257" s="4">
        <f t="shared" si="51"/>
        <v>0</v>
      </c>
      <c r="M257" s="4">
        <f t="shared" si="52"/>
        <v>127060</v>
      </c>
      <c r="N257" s="18"/>
      <c r="P257" s="4">
        <f t="shared" si="53"/>
        <v>127060</v>
      </c>
      <c r="Q257" s="4">
        <f t="shared" si="41"/>
        <v>127060</v>
      </c>
      <c r="R257" s="4">
        <v>-648006</v>
      </c>
      <c r="S257" s="4">
        <v>0</v>
      </c>
      <c r="T257" s="4">
        <v>0</v>
      </c>
      <c r="U257" s="4">
        <f t="shared" si="54"/>
        <v>-885</v>
      </c>
      <c r="V257" s="4">
        <v>0</v>
      </c>
      <c r="W257" s="4">
        <v>0</v>
      </c>
      <c r="X257" s="4">
        <v>0</v>
      </c>
      <c r="Y257" s="4">
        <v>-2541.1999999999998</v>
      </c>
      <c r="Z257" s="4">
        <f t="shared" si="55"/>
        <v>-457.41599999999994</v>
      </c>
      <c r="AA257" s="4">
        <f t="shared" si="56"/>
        <v>-651889.61599999992</v>
      </c>
      <c r="AB257" s="20">
        <f t="shared" si="57"/>
        <v>-1499.3079999999998</v>
      </c>
      <c r="AC257" s="15">
        <f t="shared" si="58"/>
        <v>0</v>
      </c>
      <c r="AD257" s="15">
        <f t="shared" si="59"/>
        <v>-653388.92399999988</v>
      </c>
    </row>
    <row r="258" spans="1:30" x14ac:dyDescent="0.45">
      <c r="A258" s="4">
        <f t="shared" si="46"/>
        <v>256</v>
      </c>
      <c r="B258" s="4" t="s">
        <v>37</v>
      </c>
      <c r="C258" s="4" t="s">
        <v>40</v>
      </c>
      <c r="D258" s="5">
        <v>45891</v>
      </c>
      <c r="E258" s="5">
        <v>45891</v>
      </c>
      <c r="F258" s="4" t="s">
        <v>38</v>
      </c>
      <c r="G258" s="4" t="s">
        <v>25</v>
      </c>
      <c r="H258" s="4" t="s">
        <v>27</v>
      </c>
      <c r="I258" s="5">
        <v>45900</v>
      </c>
      <c r="J258" s="4">
        <v>0</v>
      </c>
      <c r="K258" s="19">
        <v>128.62</v>
      </c>
      <c r="L258" s="4">
        <f t="shared" si="51"/>
        <v>0</v>
      </c>
      <c r="M258" s="4">
        <f t="shared" si="52"/>
        <v>128620</v>
      </c>
      <c r="N258" s="18"/>
      <c r="P258" s="4">
        <f t="shared" si="53"/>
        <v>128620</v>
      </c>
      <c r="Q258" s="4">
        <f t="shared" si="41"/>
        <v>128620</v>
      </c>
      <c r="R258" s="4">
        <v>-655962</v>
      </c>
      <c r="S258" s="4">
        <v>0</v>
      </c>
      <c r="T258" s="4">
        <v>0</v>
      </c>
      <c r="U258" s="4">
        <f t="shared" si="54"/>
        <v>-885</v>
      </c>
      <c r="V258" s="4">
        <v>0</v>
      </c>
      <c r="W258" s="4">
        <v>0</v>
      </c>
      <c r="X258" s="4">
        <v>0</v>
      </c>
      <c r="Y258" s="4">
        <v>-2572.4</v>
      </c>
      <c r="Z258" s="4">
        <f t="shared" si="55"/>
        <v>-463.03199999999998</v>
      </c>
      <c r="AA258" s="4">
        <f t="shared" si="56"/>
        <v>-659882.43200000003</v>
      </c>
      <c r="AB258" s="20">
        <f t="shared" si="57"/>
        <v>-1517.7159999999999</v>
      </c>
      <c r="AC258" s="15">
        <f t="shared" si="58"/>
        <v>0</v>
      </c>
      <c r="AD258" s="15">
        <f t="shared" si="59"/>
        <v>-661400.14800000004</v>
      </c>
    </row>
    <row r="259" spans="1:30" x14ac:dyDescent="0.45">
      <c r="A259" s="4">
        <f t="shared" si="46"/>
        <v>257</v>
      </c>
      <c r="B259" s="4" t="s">
        <v>37</v>
      </c>
      <c r="C259" s="4" t="s">
        <v>40</v>
      </c>
      <c r="D259" s="5">
        <v>45892</v>
      </c>
      <c r="E259" s="5">
        <v>45892</v>
      </c>
      <c r="F259" s="4" t="s">
        <v>38</v>
      </c>
      <c r="G259" s="4" t="s">
        <v>25</v>
      </c>
      <c r="H259" s="4" t="s">
        <v>27</v>
      </c>
      <c r="I259" s="5">
        <v>45900</v>
      </c>
      <c r="J259" s="4">
        <v>0</v>
      </c>
      <c r="K259" s="19">
        <v>137.76</v>
      </c>
      <c r="L259" s="4">
        <f t="shared" si="51"/>
        <v>0</v>
      </c>
      <c r="M259" s="4">
        <f t="shared" si="52"/>
        <v>137760</v>
      </c>
      <c r="N259" s="18"/>
      <c r="P259" s="4">
        <f t="shared" si="53"/>
        <v>137760</v>
      </c>
      <c r="Q259" s="4">
        <f t="shared" si="41"/>
        <v>137760</v>
      </c>
      <c r="R259" s="4">
        <v>-702576</v>
      </c>
      <c r="S259" s="4">
        <v>0</v>
      </c>
      <c r="T259" s="4">
        <v>0</v>
      </c>
      <c r="U259" s="4">
        <f t="shared" si="54"/>
        <v>-885</v>
      </c>
      <c r="V259" s="4">
        <v>0</v>
      </c>
      <c r="W259" s="4">
        <v>0</v>
      </c>
      <c r="X259" s="4">
        <v>0</v>
      </c>
      <c r="Y259" s="4">
        <v>-2755.2</v>
      </c>
      <c r="Z259" s="4">
        <f t="shared" si="55"/>
        <v>-495.93599999999992</v>
      </c>
      <c r="AA259" s="4">
        <f t="shared" si="56"/>
        <v>-706712.13599999994</v>
      </c>
      <c r="AB259" s="20">
        <f t="shared" si="57"/>
        <v>-1625.5679999999998</v>
      </c>
      <c r="AC259" s="15">
        <f t="shared" si="58"/>
        <v>0</v>
      </c>
      <c r="AD259" s="15">
        <f t="shared" si="59"/>
        <v>-708337.70399999991</v>
      </c>
    </row>
    <row r="260" spans="1:30" x14ac:dyDescent="0.45">
      <c r="A260" s="4">
        <f t="shared" si="46"/>
        <v>258</v>
      </c>
      <c r="B260" s="4" t="s">
        <v>37</v>
      </c>
      <c r="C260" s="4" t="s">
        <v>40</v>
      </c>
      <c r="D260" s="5">
        <v>45893</v>
      </c>
      <c r="E260" s="5">
        <v>45893</v>
      </c>
      <c r="F260" s="4" t="s">
        <v>38</v>
      </c>
      <c r="G260" s="4" t="s">
        <v>25</v>
      </c>
      <c r="H260" s="4" t="s">
        <v>27</v>
      </c>
      <c r="I260" s="5">
        <v>45900</v>
      </c>
      <c r="J260" s="4">
        <v>0</v>
      </c>
      <c r="K260" s="19">
        <v>144</v>
      </c>
      <c r="L260" s="4">
        <f t="shared" si="51"/>
        <v>0</v>
      </c>
      <c r="M260" s="4">
        <f t="shared" si="52"/>
        <v>144000</v>
      </c>
      <c r="N260" s="18"/>
      <c r="P260" s="4">
        <f t="shared" si="53"/>
        <v>144000</v>
      </c>
      <c r="Q260" s="4">
        <f t="shared" ref="Q260:Q297" si="60">M260</f>
        <v>144000</v>
      </c>
      <c r="R260" s="4">
        <v>-734400</v>
      </c>
      <c r="S260" s="4">
        <v>0</v>
      </c>
      <c r="T260" s="4">
        <v>0</v>
      </c>
      <c r="U260" s="4">
        <f t="shared" si="54"/>
        <v>-885</v>
      </c>
      <c r="V260" s="4">
        <v>0</v>
      </c>
      <c r="W260" s="4">
        <v>0</v>
      </c>
      <c r="X260" s="4">
        <v>0</v>
      </c>
      <c r="Y260" s="4">
        <v>-2880</v>
      </c>
      <c r="Z260" s="4">
        <f t="shared" si="55"/>
        <v>-518.4</v>
      </c>
      <c r="AA260" s="4">
        <f t="shared" si="56"/>
        <v>-738683.4</v>
      </c>
      <c r="AB260" s="20">
        <f t="shared" si="57"/>
        <v>-1699.1999999999998</v>
      </c>
      <c r="AC260" s="15">
        <f t="shared" si="58"/>
        <v>0</v>
      </c>
      <c r="AD260" s="15">
        <f t="shared" si="59"/>
        <v>-740382.6</v>
      </c>
    </row>
    <row r="261" spans="1:30" x14ac:dyDescent="0.45">
      <c r="A261" s="4">
        <f t="shared" ref="A261:A306" si="61">A260+1</f>
        <v>259</v>
      </c>
      <c r="B261" s="4" t="s">
        <v>37</v>
      </c>
      <c r="C261" s="4" t="s">
        <v>40</v>
      </c>
      <c r="D261" s="5">
        <v>45894</v>
      </c>
      <c r="E261" s="5">
        <v>45894</v>
      </c>
      <c r="F261" s="4" t="s">
        <v>38</v>
      </c>
      <c r="G261" s="4" t="s">
        <v>25</v>
      </c>
      <c r="H261" s="4" t="s">
        <v>27</v>
      </c>
      <c r="I261" s="5">
        <v>45900</v>
      </c>
      <c r="J261" s="4">
        <v>0</v>
      </c>
      <c r="K261" s="19">
        <v>144</v>
      </c>
      <c r="L261" s="4">
        <f t="shared" si="51"/>
        <v>0</v>
      </c>
      <c r="M261" s="4">
        <f t="shared" si="52"/>
        <v>144000</v>
      </c>
      <c r="N261" s="18"/>
      <c r="P261" s="4">
        <f t="shared" si="53"/>
        <v>144000</v>
      </c>
      <c r="Q261" s="4">
        <f t="shared" si="60"/>
        <v>144000</v>
      </c>
      <c r="R261" s="4">
        <v>-734400</v>
      </c>
      <c r="S261" s="4">
        <v>0</v>
      </c>
      <c r="T261" s="4">
        <v>0</v>
      </c>
      <c r="U261" s="4">
        <f t="shared" si="54"/>
        <v>-885</v>
      </c>
      <c r="V261" s="4">
        <v>0</v>
      </c>
      <c r="W261" s="4">
        <v>0</v>
      </c>
      <c r="X261" s="4">
        <v>0</v>
      </c>
      <c r="Y261" s="4">
        <v>-2880</v>
      </c>
      <c r="Z261" s="4">
        <f t="shared" si="55"/>
        <v>-518.4</v>
      </c>
      <c r="AA261" s="4">
        <f t="shared" si="56"/>
        <v>-738683.4</v>
      </c>
      <c r="AB261" s="20">
        <f t="shared" si="57"/>
        <v>-1699.1999999999998</v>
      </c>
      <c r="AC261" s="15">
        <f t="shared" si="58"/>
        <v>0</v>
      </c>
      <c r="AD261" s="15">
        <f t="shared" si="59"/>
        <v>-740382.6</v>
      </c>
    </row>
    <row r="262" spans="1:30" x14ac:dyDescent="0.45">
      <c r="A262" s="4">
        <f t="shared" si="61"/>
        <v>260</v>
      </c>
      <c r="B262" s="4" t="s">
        <v>37</v>
      </c>
      <c r="C262" s="4" t="s">
        <v>40</v>
      </c>
      <c r="D262" s="5">
        <v>45895</v>
      </c>
      <c r="E262" s="5">
        <v>45895</v>
      </c>
      <c r="F262" s="4" t="s">
        <v>38</v>
      </c>
      <c r="G262" s="4" t="s">
        <v>25</v>
      </c>
      <c r="H262" s="4" t="s">
        <v>27</v>
      </c>
      <c r="I262" s="5">
        <v>45900</v>
      </c>
      <c r="J262" s="4">
        <v>0</v>
      </c>
      <c r="K262" s="19">
        <v>144</v>
      </c>
      <c r="L262" s="4">
        <f t="shared" si="51"/>
        <v>0</v>
      </c>
      <c r="M262" s="4">
        <f t="shared" si="52"/>
        <v>144000</v>
      </c>
      <c r="N262" s="18"/>
      <c r="P262" s="4">
        <f t="shared" si="53"/>
        <v>144000</v>
      </c>
      <c r="Q262" s="4">
        <f t="shared" si="60"/>
        <v>144000</v>
      </c>
      <c r="R262" s="4">
        <v>-734400</v>
      </c>
      <c r="S262" s="4">
        <v>0</v>
      </c>
      <c r="T262" s="4">
        <v>0</v>
      </c>
      <c r="U262" s="4">
        <f t="shared" si="54"/>
        <v>-885</v>
      </c>
      <c r="V262" s="4">
        <v>0</v>
      </c>
      <c r="W262" s="4">
        <v>0</v>
      </c>
      <c r="X262" s="4">
        <v>0</v>
      </c>
      <c r="Y262" s="4">
        <v>-2880</v>
      </c>
      <c r="Z262" s="4">
        <f t="shared" si="55"/>
        <v>-518.4</v>
      </c>
      <c r="AA262" s="4">
        <f t="shared" si="56"/>
        <v>-738683.4</v>
      </c>
      <c r="AB262" s="20">
        <f t="shared" si="57"/>
        <v>-1699.1999999999998</v>
      </c>
      <c r="AC262" s="15">
        <f t="shared" si="58"/>
        <v>0</v>
      </c>
      <c r="AD262" s="15">
        <f t="shared" si="59"/>
        <v>-740382.6</v>
      </c>
    </row>
    <row r="263" spans="1:30" x14ac:dyDescent="0.45">
      <c r="A263" s="4">
        <f t="shared" si="61"/>
        <v>261</v>
      </c>
      <c r="B263" s="4" t="s">
        <v>37</v>
      </c>
      <c r="C263" s="4" t="s">
        <v>40</v>
      </c>
      <c r="D263" s="5">
        <v>45896</v>
      </c>
      <c r="E263" s="5">
        <v>45896</v>
      </c>
      <c r="F263" s="4" t="s">
        <v>38</v>
      </c>
      <c r="G263" s="4" t="s">
        <v>25</v>
      </c>
      <c r="H263" s="4" t="s">
        <v>27</v>
      </c>
      <c r="I263" s="5">
        <v>45900</v>
      </c>
      <c r="J263" s="4">
        <v>0</v>
      </c>
      <c r="K263" s="19">
        <v>144</v>
      </c>
      <c r="L263" s="4">
        <f t="shared" si="51"/>
        <v>0</v>
      </c>
      <c r="M263" s="4">
        <f t="shared" si="52"/>
        <v>144000</v>
      </c>
      <c r="N263" s="18"/>
      <c r="P263" s="4">
        <f t="shared" si="53"/>
        <v>144000</v>
      </c>
      <c r="Q263" s="4">
        <f t="shared" si="60"/>
        <v>144000</v>
      </c>
      <c r="R263" s="4">
        <v>-734400</v>
      </c>
      <c r="S263" s="4">
        <v>0</v>
      </c>
      <c r="T263" s="4">
        <v>0</v>
      </c>
      <c r="U263" s="4">
        <f t="shared" si="54"/>
        <v>-885</v>
      </c>
      <c r="V263" s="4">
        <v>0</v>
      </c>
      <c r="W263" s="4">
        <v>0</v>
      </c>
      <c r="X263" s="4">
        <v>0</v>
      </c>
      <c r="Y263" s="4">
        <v>-2880</v>
      </c>
      <c r="Z263" s="4">
        <f t="shared" si="55"/>
        <v>-518.4</v>
      </c>
      <c r="AA263" s="4">
        <f t="shared" si="56"/>
        <v>-738683.4</v>
      </c>
      <c r="AB263" s="20">
        <f t="shared" si="57"/>
        <v>-1699.1999999999998</v>
      </c>
      <c r="AC263" s="15">
        <f t="shared" si="58"/>
        <v>0</v>
      </c>
      <c r="AD263" s="15">
        <f t="shared" si="59"/>
        <v>-740382.6</v>
      </c>
    </row>
    <row r="264" spans="1:30" x14ac:dyDescent="0.45">
      <c r="A264" s="4">
        <f t="shared" si="61"/>
        <v>262</v>
      </c>
      <c r="B264" s="4" t="s">
        <v>37</v>
      </c>
      <c r="C264" s="4" t="s">
        <v>40</v>
      </c>
      <c r="D264" s="5">
        <v>45897</v>
      </c>
      <c r="E264" s="5">
        <v>45897</v>
      </c>
      <c r="F264" s="4" t="s">
        <v>38</v>
      </c>
      <c r="G264" s="4" t="s">
        <v>25</v>
      </c>
      <c r="H264" s="4" t="s">
        <v>27</v>
      </c>
      <c r="I264" s="5">
        <v>45900</v>
      </c>
      <c r="J264" s="4">
        <v>0</v>
      </c>
      <c r="K264" s="19">
        <v>127.5625</v>
      </c>
      <c r="L264" s="4">
        <f t="shared" si="51"/>
        <v>0</v>
      </c>
      <c r="M264" s="4">
        <f t="shared" si="52"/>
        <v>127562.5</v>
      </c>
      <c r="N264" s="18"/>
      <c r="P264" s="4">
        <f t="shared" si="53"/>
        <v>127562.5</v>
      </c>
      <c r="Q264" s="4">
        <f t="shared" si="60"/>
        <v>127562.5</v>
      </c>
      <c r="R264" s="4">
        <v>-650568.75</v>
      </c>
      <c r="S264" s="4">
        <v>0</v>
      </c>
      <c r="T264" s="4">
        <v>0</v>
      </c>
      <c r="U264" s="4">
        <f t="shared" si="54"/>
        <v>-885</v>
      </c>
      <c r="V264" s="4">
        <v>0</v>
      </c>
      <c r="W264" s="4">
        <v>0</v>
      </c>
      <c r="X264" s="4">
        <v>0</v>
      </c>
      <c r="Y264" s="4">
        <v>-2551.25</v>
      </c>
      <c r="Z264" s="4">
        <f t="shared" si="55"/>
        <v>-459.22499999999997</v>
      </c>
      <c r="AA264" s="4">
        <f t="shared" si="56"/>
        <v>-654464.22499999998</v>
      </c>
      <c r="AB264" s="20">
        <f t="shared" si="57"/>
        <v>-1505.2375</v>
      </c>
      <c r="AC264" s="15">
        <f t="shared" si="58"/>
        <v>0</v>
      </c>
      <c r="AD264" s="15">
        <f t="shared" si="59"/>
        <v>-655969.46250000002</v>
      </c>
    </row>
    <row r="265" spans="1:30" x14ac:dyDescent="0.45">
      <c r="A265" s="4">
        <f t="shared" si="61"/>
        <v>263</v>
      </c>
      <c r="B265" s="4" t="s">
        <v>37</v>
      </c>
      <c r="C265" s="4" t="s">
        <v>40</v>
      </c>
      <c r="D265" s="5">
        <v>45898</v>
      </c>
      <c r="E265" s="5">
        <v>45898</v>
      </c>
      <c r="F265" s="4" t="s">
        <v>38</v>
      </c>
      <c r="G265" s="4" t="s">
        <v>25</v>
      </c>
      <c r="H265" s="4" t="s">
        <v>27</v>
      </c>
      <c r="I265" s="5">
        <v>45900</v>
      </c>
      <c r="J265" s="4">
        <v>0</v>
      </c>
      <c r="K265" s="19">
        <v>125.91</v>
      </c>
      <c r="L265" s="4">
        <f t="shared" si="51"/>
        <v>0</v>
      </c>
      <c r="M265" s="4">
        <f t="shared" si="52"/>
        <v>125910</v>
      </c>
      <c r="N265" s="18"/>
      <c r="P265" s="4">
        <f t="shared" si="53"/>
        <v>125910</v>
      </c>
      <c r="Q265" s="4">
        <f t="shared" si="60"/>
        <v>125910</v>
      </c>
      <c r="R265" s="4">
        <v>-642141</v>
      </c>
      <c r="S265" s="4">
        <v>0</v>
      </c>
      <c r="T265" s="4">
        <v>0</v>
      </c>
      <c r="U265" s="4">
        <f t="shared" si="54"/>
        <v>-885</v>
      </c>
      <c r="V265" s="4">
        <v>0</v>
      </c>
      <c r="W265" s="4">
        <v>0</v>
      </c>
      <c r="X265" s="4">
        <v>0</v>
      </c>
      <c r="Y265" s="4">
        <v>-2518.1999999999998</v>
      </c>
      <c r="Z265" s="4">
        <f t="shared" si="55"/>
        <v>-453.27599999999995</v>
      </c>
      <c r="AA265" s="4">
        <f t="shared" si="56"/>
        <v>-645997.47599999991</v>
      </c>
      <c r="AB265" s="20">
        <f t="shared" si="57"/>
        <v>-1485.7379999999998</v>
      </c>
      <c r="AC265" s="15">
        <f t="shared" si="58"/>
        <v>0</v>
      </c>
      <c r="AD265" s="15">
        <f t="shared" si="59"/>
        <v>-647483.21399999992</v>
      </c>
    </row>
    <row r="266" spans="1:30" x14ac:dyDescent="0.45">
      <c r="A266" s="4">
        <f t="shared" si="61"/>
        <v>264</v>
      </c>
      <c r="B266" s="4" t="s">
        <v>37</v>
      </c>
      <c r="C266" s="4" t="s">
        <v>40</v>
      </c>
      <c r="D266" s="5">
        <v>45899</v>
      </c>
      <c r="E266" s="5">
        <v>45899</v>
      </c>
      <c r="F266" s="4" t="s">
        <v>38</v>
      </c>
      <c r="G266" s="4" t="s">
        <v>25</v>
      </c>
      <c r="H266" s="4" t="s">
        <v>27</v>
      </c>
      <c r="I266" s="5">
        <v>45900</v>
      </c>
      <c r="J266" s="4">
        <v>0</v>
      </c>
      <c r="K266" s="19">
        <v>131.02000000000001</v>
      </c>
      <c r="L266" s="4">
        <f t="shared" si="51"/>
        <v>0</v>
      </c>
      <c r="M266" s="4">
        <f t="shared" si="52"/>
        <v>131020.00000000001</v>
      </c>
      <c r="N266" s="18"/>
      <c r="P266" s="4">
        <f t="shared" si="53"/>
        <v>131020.00000000001</v>
      </c>
      <c r="Q266" s="4">
        <f t="shared" si="60"/>
        <v>131020.00000000001</v>
      </c>
      <c r="R266" s="4">
        <v>-668202</v>
      </c>
      <c r="S266" s="4">
        <v>0</v>
      </c>
      <c r="T266" s="4">
        <v>0</v>
      </c>
      <c r="U266" s="4">
        <f t="shared" si="54"/>
        <v>-885</v>
      </c>
      <c r="V266" s="4">
        <v>0</v>
      </c>
      <c r="W266" s="4">
        <v>0</v>
      </c>
      <c r="X266" s="4">
        <v>0</v>
      </c>
      <c r="Y266" s="4">
        <v>-2620.4</v>
      </c>
      <c r="Z266" s="4">
        <f t="shared" si="55"/>
        <v>-471.67200000000003</v>
      </c>
      <c r="AA266" s="4">
        <f t="shared" si="56"/>
        <v>-672179.07200000004</v>
      </c>
      <c r="AB266" s="20">
        <f t="shared" si="57"/>
        <v>-1546.0360000000001</v>
      </c>
      <c r="AC266" s="15">
        <f t="shared" si="58"/>
        <v>0</v>
      </c>
      <c r="AD266" s="15">
        <f t="shared" si="59"/>
        <v>-673725.10800000001</v>
      </c>
    </row>
    <row r="267" spans="1:30" x14ac:dyDescent="0.45">
      <c r="A267" s="4">
        <f t="shared" si="61"/>
        <v>265</v>
      </c>
      <c r="B267" s="4" t="s">
        <v>37</v>
      </c>
      <c r="C267" s="4" t="s">
        <v>40</v>
      </c>
      <c r="D267" s="5">
        <v>45900</v>
      </c>
      <c r="E267" s="5">
        <v>45900</v>
      </c>
      <c r="F267" s="4" t="s">
        <v>38</v>
      </c>
      <c r="G267" s="4" t="s">
        <v>25</v>
      </c>
      <c r="H267" s="4" t="s">
        <v>27</v>
      </c>
      <c r="I267" s="5">
        <v>45900</v>
      </c>
      <c r="J267" s="4">
        <v>0</v>
      </c>
      <c r="K267" s="19">
        <v>144</v>
      </c>
      <c r="L267" s="4">
        <f t="shared" si="51"/>
        <v>0</v>
      </c>
      <c r="M267" s="4">
        <f t="shared" si="52"/>
        <v>144000</v>
      </c>
      <c r="N267" s="18"/>
      <c r="P267" s="4">
        <f t="shared" si="53"/>
        <v>144000</v>
      </c>
      <c r="Q267" s="4">
        <f t="shared" si="60"/>
        <v>144000</v>
      </c>
      <c r="R267" s="4">
        <v>-734400</v>
      </c>
      <c r="S267" s="4">
        <v>0</v>
      </c>
      <c r="T267" s="4">
        <v>0</v>
      </c>
      <c r="U267" s="4">
        <f t="shared" si="54"/>
        <v>-885</v>
      </c>
      <c r="V267" s="4">
        <v>0</v>
      </c>
      <c r="W267" s="4">
        <v>0</v>
      </c>
      <c r="X267" s="4">
        <v>0</v>
      </c>
      <c r="Y267" s="4">
        <v>-2880</v>
      </c>
      <c r="Z267" s="4">
        <f t="shared" si="55"/>
        <v>-518.4</v>
      </c>
      <c r="AA267" s="4">
        <f t="shared" si="56"/>
        <v>-738683.4</v>
      </c>
      <c r="AB267" s="20">
        <f t="shared" si="57"/>
        <v>-1699.1999999999998</v>
      </c>
      <c r="AC267" s="15">
        <f t="shared" si="58"/>
        <v>0</v>
      </c>
      <c r="AD267" s="15">
        <f t="shared" si="59"/>
        <v>-740382.6</v>
      </c>
    </row>
    <row r="268" spans="1:30" x14ac:dyDescent="0.45">
      <c r="A268" s="4">
        <f t="shared" si="61"/>
        <v>266</v>
      </c>
      <c r="B268" s="4" t="s">
        <v>37</v>
      </c>
      <c r="C268" s="4" t="s">
        <v>40</v>
      </c>
      <c r="D268" s="5">
        <v>45901</v>
      </c>
      <c r="E268" s="5">
        <v>45901</v>
      </c>
      <c r="F268" s="4" t="s">
        <v>38</v>
      </c>
      <c r="G268" s="4" t="s">
        <v>25</v>
      </c>
      <c r="H268" s="4" t="s">
        <v>27</v>
      </c>
      <c r="I268" s="5">
        <v>45930</v>
      </c>
      <c r="J268" s="4">
        <v>0</v>
      </c>
      <c r="K268" s="19">
        <v>144</v>
      </c>
      <c r="L268" s="4">
        <f t="shared" si="51"/>
        <v>0</v>
      </c>
      <c r="M268" s="4">
        <f t="shared" ref="M268:M297" si="62">K268*1000</f>
        <v>144000</v>
      </c>
      <c r="N268" s="18"/>
      <c r="P268" s="4">
        <f t="shared" ref="P268:P297" si="63">M268*(1-N268)</f>
        <v>144000</v>
      </c>
      <c r="Q268" s="4">
        <f t="shared" si="60"/>
        <v>144000</v>
      </c>
      <c r="R268" s="4">
        <v>-734400</v>
      </c>
      <c r="S268" s="4">
        <v>0</v>
      </c>
      <c r="T268" s="4">
        <v>0</v>
      </c>
      <c r="U268" s="4">
        <f>-(8260+1770/2)</f>
        <v>-9145</v>
      </c>
      <c r="V268" s="4">
        <v>0</v>
      </c>
      <c r="W268" s="4">
        <v>0</v>
      </c>
      <c r="X268" s="4">
        <v>0</v>
      </c>
      <c r="Y268" s="4">
        <v>-2880</v>
      </c>
      <c r="Z268" s="4">
        <f t="shared" ref="Z268:Z297" si="64">Y268*18%</f>
        <v>-518.4</v>
      </c>
      <c r="AA268" s="4">
        <f t="shared" ref="AA268:AA297" si="65">SUM(R268:Z268)</f>
        <v>-746943.4</v>
      </c>
      <c r="AB268" s="20">
        <f t="shared" ref="AB268:AB297" si="66">-K268*10*1.18</f>
        <v>-1699.1999999999998</v>
      </c>
      <c r="AC268" s="15">
        <f t="shared" ref="AC268:AC297" si="67">J268*10</f>
        <v>0</v>
      </c>
      <c r="AD268" s="15">
        <f t="shared" ref="AD268:AD297" si="68">AA268+AB268+AC268</f>
        <v>-748642.6</v>
      </c>
    </row>
    <row r="269" spans="1:30" x14ac:dyDescent="0.45">
      <c r="A269" s="4">
        <f t="shared" si="61"/>
        <v>267</v>
      </c>
      <c r="B269" s="4" t="s">
        <v>37</v>
      </c>
      <c r="C269" s="4" t="s">
        <v>40</v>
      </c>
      <c r="D269" s="5">
        <v>45902</v>
      </c>
      <c r="E269" s="5">
        <v>45902</v>
      </c>
      <c r="F269" s="4" t="s">
        <v>38</v>
      </c>
      <c r="G269" s="4" t="s">
        <v>25</v>
      </c>
      <c r="H269" s="4" t="s">
        <v>27</v>
      </c>
      <c r="I269" s="5">
        <v>45930</v>
      </c>
      <c r="J269" s="4">
        <v>0</v>
      </c>
      <c r="K269" s="19">
        <v>144</v>
      </c>
      <c r="L269" s="4">
        <f t="shared" si="51"/>
        <v>0</v>
      </c>
      <c r="M269" s="4">
        <f t="shared" si="62"/>
        <v>144000</v>
      </c>
      <c r="N269" s="18"/>
      <c r="P269" s="4">
        <f t="shared" si="63"/>
        <v>144000</v>
      </c>
      <c r="Q269" s="4">
        <f t="shared" si="60"/>
        <v>144000</v>
      </c>
      <c r="R269" s="4">
        <v>-734400</v>
      </c>
      <c r="S269" s="4">
        <v>0</v>
      </c>
      <c r="T269" s="4">
        <v>0</v>
      </c>
      <c r="U269" s="4">
        <f t="shared" si="54"/>
        <v>-885</v>
      </c>
      <c r="V269" s="4">
        <v>0</v>
      </c>
      <c r="W269" s="4">
        <v>0</v>
      </c>
      <c r="X269" s="4">
        <v>0</v>
      </c>
      <c r="Y269" s="4">
        <v>-2880</v>
      </c>
      <c r="Z269" s="4">
        <f t="shared" si="64"/>
        <v>-518.4</v>
      </c>
      <c r="AA269" s="4">
        <f t="shared" si="65"/>
        <v>-738683.4</v>
      </c>
      <c r="AB269" s="20">
        <f t="shared" si="66"/>
        <v>-1699.1999999999998</v>
      </c>
      <c r="AC269" s="15">
        <f t="shared" si="67"/>
        <v>0</v>
      </c>
      <c r="AD269" s="15">
        <f t="shared" si="68"/>
        <v>-740382.6</v>
      </c>
    </row>
    <row r="270" spans="1:30" x14ac:dyDescent="0.45">
      <c r="A270" s="4">
        <f t="shared" si="61"/>
        <v>268</v>
      </c>
      <c r="B270" s="4" t="s">
        <v>37</v>
      </c>
      <c r="C270" s="4" t="s">
        <v>40</v>
      </c>
      <c r="D270" s="5">
        <v>45903</v>
      </c>
      <c r="E270" s="5">
        <v>45903</v>
      </c>
      <c r="F270" s="4" t="s">
        <v>38</v>
      </c>
      <c r="G270" s="4" t="s">
        <v>25</v>
      </c>
      <c r="H270" s="4" t="s">
        <v>27</v>
      </c>
      <c r="I270" s="5">
        <v>45930</v>
      </c>
      <c r="J270" s="4">
        <v>0</v>
      </c>
      <c r="K270" s="19">
        <v>144</v>
      </c>
      <c r="L270" s="4">
        <f t="shared" si="51"/>
        <v>0</v>
      </c>
      <c r="M270" s="4">
        <f t="shared" si="62"/>
        <v>144000</v>
      </c>
      <c r="N270" s="18"/>
      <c r="P270" s="4">
        <f t="shared" si="63"/>
        <v>144000</v>
      </c>
      <c r="Q270" s="4">
        <f t="shared" si="60"/>
        <v>144000</v>
      </c>
      <c r="R270" s="4">
        <v>-734400</v>
      </c>
      <c r="S270" s="4">
        <v>0</v>
      </c>
      <c r="T270" s="4">
        <v>0</v>
      </c>
      <c r="U270" s="4">
        <f t="shared" si="54"/>
        <v>-885</v>
      </c>
      <c r="V270" s="4">
        <v>0</v>
      </c>
      <c r="W270" s="4">
        <v>0</v>
      </c>
      <c r="X270" s="4">
        <v>0</v>
      </c>
      <c r="Y270" s="4">
        <v>-2880</v>
      </c>
      <c r="Z270" s="4">
        <f t="shared" si="64"/>
        <v>-518.4</v>
      </c>
      <c r="AA270" s="4">
        <f t="shared" si="65"/>
        <v>-738683.4</v>
      </c>
      <c r="AB270" s="20">
        <f t="shared" si="66"/>
        <v>-1699.1999999999998</v>
      </c>
      <c r="AC270" s="15">
        <f t="shared" si="67"/>
        <v>0</v>
      </c>
      <c r="AD270" s="15">
        <f t="shared" si="68"/>
        <v>-740382.6</v>
      </c>
    </row>
    <row r="271" spans="1:30" x14ac:dyDescent="0.45">
      <c r="A271" s="4">
        <f t="shared" si="61"/>
        <v>269</v>
      </c>
      <c r="B271" s="4" t="s">
        <v>37</v>
      </c>
      <c r="C271" s="4" t="s">
        <v>40</v>
      </c>
      <c r="D271" s="5">
        <v>45904</v>
      </c>
      <c r="E271" s="5">
        <v>45904</v>
      </c>
      <c r="F271" s="4" t="s">
        <v>38</v>
      </c>
      <c r="G271" s="4" t="s">
        <v>25</v>
      </c>
      <c r="H271" s="4" t="s">
        <v>27</v>
      </c>
      <c r="I271" s="5">
        <v>45930</v>
      </c>
      <c r="J271" s="4">
        <v>0</v>
      </c>
      <c r="K271" s="19">
        <v>144</v>
      </c>
      <c r="L271" s="4">
        <f t="shared" si="51"/>
        <v>0</v>
      </c>
      <c r="M271" s="4">
        <f t="shared" si="62"/>
        <v>144000</v>
      </c>
      <c r="N271" s="18"/>
      <c r="P271" s="4">
        <f t="shared" si="63"/>
        <v>144000</v>
      </c>
      <c r="Q271" s="4">
        <f t="shared" si="60"/>
        <v>144000</v>
      </c>
      <c r="R271" s="4">
        <v>-734400</v>
      </c>
      <c r="S271" s="4">
        <v>0</v>
      </c>
      <c r="T271" s="4">
        <v>0</v>
      </c>
      <c r="U271" s="4">
        <f t="shared" si="54"/>
        <v>-885</v>
      </c>
      <c r="V271" s="4">
        <v>0</v>
      </c>
      <c r="W271" s="4">
        <v>0</v>
      </c>
      <c r="X271" s="4">
        <v>0</v>
      </c>
      <c r="Y271" s="4">
        <v>-2880</v>
      </c>
      <c r="Z271" s="4">
        <f t="shared" si="64"/>
        <v>-518.4</v>
      </c>
      <c r="AA271" s="4">
        <f t="shared" si="65"/>
        <v>-738683.4</v>
      </c>
      <c r="AB271" s="20">
        <f t="shared" si="66"/>
        <v>-1699.1999999999998</v>
      </c>
      <c r="AC271" s="15">
        <f t="shared" si="67"/>
        <v>0</v>
      </c>
      <c r="AD271" s="15">
        <f t="shared" si="68"/>
        <v>-740382.6</v>
      </c>
    </row>
    <row r="272" spans="1:30" x14ac:dyDescent="0.45">
      <c r="A272" s="4">
        <f t="shared" si="61"/>
        <v>270</v>
      </c>
      <c r="B272" s="4" t="s">
        <v>37</v>
      </c>
      <c r="C272" s="4" t="s">
        <v>40</v>
      </c>
      <c r="D272" s="5">
        <v>45905</v>
      </c>
      <c r="E272" s="5">
        <v>45905</v>
      </c>
      <c r="F272" s="4" t="s">
        <v>38</v>
      </c>
      <c r="G272" s="4" t="s">
        <v>25</v>
      </c>
      <c r="H272" s="4" t="s">
        <v>27</v>
      </c>
      <c r="I272" s="5">
        <v>45930</v>
      </c>
      <c r="J272" s="4">
        <v>0</v>
      </c>
      <c r="K272" s="19">
        <v>144</v>
      </c>
      <c r="L272" s="4">
        <f t="shared" si="51"/>
        <v>0</v>
      </c>
      <c r="M272" s="4">
        <f t="shared" si="62"/>
        <v>144000</v>
      </c>
      <c r="N272" s="18"/>
      <c r="P272" s="4">
        <f t="shared" si="63"/>
        <v>144000</v>
      </c>
      <c r="Q272" s="4">
        <f t="shared" si="60"/>
        <v>144000</v>
      </c>
      <c r="R272" s="4">
        <v>-734400</v>
      </c>
      <c r="S272" s="4">
        <v>0</v>
      </c>
      <c r="T272" s="4">
        <v>0</v>
      </c>
      <c r="U272" s="4">
        <f t="shared" si="54"/>
        <v>-885</v>
      </c>
      <c r="V272" s="4">
        <v>0</v>
      </c>
      <c r="W272" s="4">
        <v>0</v>
      </c>
      <c r="X272" s="4">
        <v>0</v>
      </c>
      <c r="Y272" s="4">
        <v>-2880</v>
      </c>
      <c r="Z272" s="4">
        <f t="shared" si="64"/>
        <v>-518.4</v>
      </c>
      <c r="AA272" s="4">
        <f t="shared" si="65"/>
        <v>-738683.4</v>
      </c>
      <c r="AB272" s="20">
        <f t="shared" si="66"/>
        <v>-1699.1999999999998</v>
      </c>
      <c r="AC272" s="15">
        <f t="shared" si="67"/>
        <v>0</v>
      </c>
      <c r="AD272" s="15">
        <f t="shared" si="68"/>
        <v>-740382.6</v>
      </c>
    </row>
    <row r="273" spans="1:30" x14ac:dyDescent="0.45">
      <c r="A273" s="4">
        <f t="shared" si="61"/>
        <v>271</v>
      </c>
      <c r="B273" s="4" t="s">
        <v>37</v>
      </c>
      <c r="C273" s="4" t="s">
        <v>40</v>
      </c>
      <c r="D273" s="5">
        <v>45906</v>
      </c>
      <c r="E273" s="5">
        <v>45906</v>
      </c>
      <c r="F273" s="4" t="s">
        <v>38</v>
      </c>
      <c r="G273" s="4" t="s">
        <v>25</v>
      </c>
      <c r="H273" s="4" t="s">
        <v>27</v>
      </c>
      <c r="I273" s="5">
        <v>45930</v>
      </c>
      <c r="J273" s="4">
        <v>0</v>
      </c>
      <c r="K273" s="19">
        <v>144</v>
      </c>
      <c r="L273" s="4">
        <f t="shared" si="51"/>
        <v>0</v>
      </c>
      <c r="M273" s="4">
        <f t="shared" si="62"/>
        <v>144000</v>
      </c>
      <c r="N273" s="18"/>
      <c r="P273" s="4">
        <f t="shared" si="63"/>
        <v>144000</v>
      </c>
      <c r="Q273" s="4">
        <f t="shared" si="60"/>
        <v>144000</v>
      </c>
      <c r="R273" s="4">
        <v>-734400</v>
      </c>
      <c r="S273" s="4">
        <v>0</v>
      </c>
      <c r="T273" s="4">
        <v>0</v>
      </c>
      <c r="U273" s="4">
        <f t="shared" si="54"/>
        <v>-885</v>
      </c>
      <c r="V273" s="4">
        <v>0</v>
      </c>
      <c r="W273" s="4">
        <v>0</v>
      </c>
      <c r="X273" s="4">
        <v>0</v>
      </c>
      <c r="Y273" s="4">
        <v>-2880</v>
      </c>
      <c r="Z273" s="4">
        <f t="shared" si="64"/>
        <v>-518.4</v>
      </c>
      <c r="AA273" s="4">
        <f t="shared" si="65"/>
        <v>-738683.4</v>
      </c>
      <c r="AB273" s="20">
        <f t="shared" si="66"/>
        <v>-1699.1999999999998</v>
      </c>
      <c r="AC273" s="15">
        <f t="shared" si="67"/>
        <v>0</v>
      </c>
      <c r="AD273" s="15">
        <f t="shared" si="68"/>
        <v>-740382.6</v>
      </c>
    </row>
    <row r="274" spans="1:30" x14ac:dyDescent="0.45">
      <c r="A274" s="4">
        <f t="shared" si="61"/>
        <v>272</v>
      </c>
      <c r="B274" s="4" t="s">
        <v>37</v>
      </c>
      <c r="C274" s="4" t="s">
        <v>40</v>
      </c>
      <c r="D274" s="5">
        <v>45907</v>
      </c>
      <c r="E274" s="5">
        <v>45907</v>
      </c>
      <c r="F274" s="4" t="s">
        <v>38</v>
      </c>
      <c r="G274" s="4" t="s">
        <v>25</v>
      </c>
      <c r="H274" s="4" t="s">
        <v>27</v>
      </c>
      <c r="I274" s="5">
        <v>45930</v>
      </c>
      <c r="J274" s="4">
        <v>0</v>
      </c>
      <c r="K274" s="19">
        <v>144</v>
      </c>
      <c r="L274" s="4">
        <f t="shared" si="51"/>
        <v>0</v>
      </c>
      <c r="M274" s="4">
        <f t="shared" si="62"/>
        <v>144000</v>
      </c>
      <c r="N274" s="18"/>
      <c r="P274" s="4">
        <f t="shared" si="63"/>
        <v>144000</v>
      </c>
      <c r="Q274" s="4">
        <f t="shared" si="60"/>
        <v>144000</v>
      </c>
      <c r="R274" s="4">
        <v>-734400</v>
      </c>
      <c r="S274" s="4">
        <v>0</v>
      </c>
      <c r="T274" s="4">
        <v>0</v>
      </c>
      <c r="U274" s="4">
        <f t="shared" si="54"/>
        <v>-885</v>
      </c>
      <c r="V274" s="4">
        <v>0</v>
      </c>
      <c r="W274" s="4">
        <v>0</v>
      </c>
      <c r="X274" s="4">
        <v>0</v>
      </c>
      <c r="Y274" s="4">
        <v>-2880</v>
      </c>
      <c r="Z274" s="4">
        <f t="shared" si="64"/>
        <v>-518.4</v>
      </c>
      <c r="AA274" s="4">
        <f t="shared" si="65"/>
        <v>-738683.4</v>
      </c>
      <c r="AB274" s="20">
        <f t="shared" si="66"/>
        <v>-1699.1999999999998</v>
      </c>
      <c r="AC274" s="15">
        <f t="shared" si="67"/>
        <v>0</v>
      </c>
      <c r="AD274" s="15">
        <f t="shared" si="68"/>
        <v>-740382.6</v>
      </c>
    </row>
    <row r="275" spans="1:30" x14ac:dyDescent="0.45">
      <c r="A275" s="4">
        <f t="shared" si="61"/>
        <v>273</v>
      </c>
      <c r="B275" s="4" t="s">
        <v>37</v>
      </c>
      <c r="C275" s="4" t="s">
        <v>40</v>
      </c>
      <c r="D275" s="5">
        <v>45908</v>
      </c>
      <c r="E275" s="5">
        <v>45908</v>
      </c>
      <c r="F275" s="4" t="s">
        <v>38</v>
      </c>
      <c r="G275" s="4" t="s">
        <v>25</v>
      </c>
      <c r="H275" s="4" t="s">
        <v>27</v>
      </c>
      <c r="I275" s="5">
        <v>45930</v>
      </c>
      <c r="J275" s="4">
        <v>0</v>
      </c>
      <c r="K275" s="19">
        <v>144</v>
      </c>
      <c r="L275" s="4">
        <f t="shared" si="51"/>
        <v>0</v>
      </c>
      <c r="M275" s="4">
        <f t="shared" si="62"/>
        <v>144000</v>
      </c>
      <c r="N275" s="18"/>
      <c r="P275" s="4">
        <f t="shared" si="63"/>
        <v>144000</v>
      </c>
      <c r="Q275" s="4">
        <f t="shared" si="60"/>
        <v>144000</v>
      </c>
      <c r="R275" s="4">
        <v>-734400</v>
      </c>
      <c r="S275" s="4">
        <v>0</v>
      </c>
      <c r="T275" s="4">
        <v>0</v>
      </c>
      <c r="U275" s="4">
        <f t="shared" si="54"/>
        <v>-885</v>
      </c>
      <c r="V275" s="4">
        <v>0</v>
      </c>
      <c r="W275" s="4">
        <v>0</v>
      </c>
      <c r="X275" s="4">
        <v>0</v>
      </c>
      <c r="Y275" s="4">
        <v>-2880</v>
      </c>
      <c r="Z275" s="4">
        <f t="shared" si="64"/>
        <v>-518.4</v>
      </c>
      <c r="AA275" s="4">
        <f t="shared" si="65"/>
        <v>-738683.4</v>
      </c>
      <c r="AB275" s="20">
        <f t="shared" si="66"/>
        <v>-1699.1999999999998</v>
      </c>
      <c r="AC275" s="15">
        <f t="shared" si="67"/>
        <v>0</v>
      </c>
      <c r="AD275" s="15">
        <f t="shared" si="68"/>
        <v>-740382.6</v>
      </c>
    </row>
    <row r="276" spans="1:30" x14ac:dyDescent="0.45">
      <c r="A276" s="4">
        <f t="shared" si="61"/>
        <v>274</v>
      </c>
      <c r="B276" s="4" t="s">
        <v>37</v>
      </c>
      <c r="C276" s="4" t="s">
        <v>40</v>
      </c>
      <c r="D276" s="5">
        <v>45909</v>
      </c>
      <c r="E276" s="5">
        <v>45909</v>
      </c>
      <c r="F276" s="4" t="s">
        <v>38</v>
      </c>
      <c r="G276" s="4" t="s">
        <v>25</v>
      </c>
      <c r="H276" s="4" t="s">
        <v>27</v>
      </c>
      <c r="I276" s="5">
        <v>45930</v>
      </c>
      <c r="J276" s="4">
        <v>0</v>
      </c>
      <c r="K276" s="19">
        <v>144</v>
      </c>
      <c r="L276" s="4">
        <f t="shared" si="51"/>
        <v>0</v>
      </c>
      <c r="M276" s="4">
        <f t="shared" si="62"/>
        <v>144000</v>
      </c>
      <c r="N276" s="18"/>
      <c r="P276" s="4">
        <f t="shared" si="63"/>
        <v>144000</v>
      </c>
      <c r="Q276" s="4">
        <f t="shared" si="60"/>
        <v>144000</v>
      </c>
      <c r="R276" s="4">
        <v>-734400</v>
      </c>
      <c r="S276" s="4">
        <v>0</v>
      </c>
      <c r="T276" s="4">
        <v>0</v>
      </c>
      <c r="U276" s="4">
        <f t="shared" si="54"/>
        <v>-885</v>
      </c>
      <c r="V276" s="4">
        <v>0</v>
      </c>
      <c r="W276" s="4">
        <v>0</v>
      </c>
      <c r="X276" s="4">
        <v>0</v>
      </c>
      <c r="Y276" s="4">
        <v>-2880</v>
      </c>
      <c r="Z276" s="4">
        <f t="shared" si="64"/>
        <v>-518.4</v>
      </c>
      <c r="AA276" s="4">
        <f t="shared" si="65"/>
        <v>-738683.4</v>
      </c>
      <c r="AB276" s="20">
        <f t="shared" si="66"/>
        <v>-1699.1999999999998</v>
      </c>
      <c r="AC276" s="15">
        <f t="shared" si="67"/>
        <v>0</v>
      </c>
      <c r="AD276" s="15">
        <f t="shared" si="68"/>
        <v>-740382.6</v>
      </c>
    </row>
    <row r="277" spans="1:30" x14ac:dyDescent="0.45">
      <c r="A277" s="4">
        <f t="shared" si="61"/>
        <v>275</v>
      </c>
      <c r="B277" s="4" t="s">
        <v>37</v>
      </c>
      <c r="C277" s="4" t="s">
        <v>40</v>
      </c>
      <c r="D277" s="5">
        <v>45910</v>
      </c>
      <c r="E277" s="5">
        <v>45910</v>
      </c>
      <c r="F277" s="4" t="s">
        <v>38</v>
      </c>
      <c r="G277" s="4" t="s">
        <v>25</v>
      </c>
      <c r="H277" s="4" t="s">
        <v>27</v>
      </c>
      <c r="I277" s="5">
        <v>45930</v>
      </c>
      <c r="J277" s="4">
        <v>0</v>
      </c>
      <c r="K277" s="19">
        <v>144</v>
      </c>
      <c r="L277" s="4">
        <f t="shared" si="51"/>
        <v>0</v>
      </c>
      <c r="M277" s="4">
        <f t="shared" si="62"/>
        <v>144000</v>
      </c>
      <c r="N277" s="18"/>
      <c r="P277" s="4">
        <f t="shared" si="63"/>
        <v>144000</v>
      </c>
      <c r="Q277" s="4">
        <f t="shared" si="60"/>
        <v>144000</v>
      </c>
      <c r="R277" s="4">
        <v>-734400</v>
      </c>
      <c r="S277" s="4">
        <v>0</v>
      </c>
      <c r="T277" s="4">
        <v>0</v>
      </c>
      <c r="U277" s="4">
        <f t="shared" si="54"/>
        <v>-885</v>
      </c>
      <c r="V277" s="4">
        <v>0</v>
      </c>
      <c r="W277" s="4">
        <v>0</v>
      </c>
      <c r="X277" s="4">
        <v>0</v>
      </c>
      <c r="Y277" s="4">
        <v>-2880</v>
      </c>
      <c r="Z277" s="4">
        <f t="shared" si="64"/>
        <v>-518.4</v>
      </c>
      <c r="AA277" s="4">
        <f t="shared" si="65"/>
        <v>-738683.4</v>
      </c>
      <c r="AB277" s="20">
        <f t="shared" si="66"/>
        <v>-1699.1999999999998</v>
      </c>
      <c r="AC277" s="15">
        <f t="shared" si="67"/>
        <v>0</v>
      </c>
      <c r="AD277" s="15">
        <f t="shared" si="68"/>
        <v>-740382.6</v>
      </c>
    </row>
    <row r="278" spans="1:30" x14ac:dyDescent="0.45">
      <c r="A278" s="4">
        <f t="shared" si="61"/>
        <v>276</v>
      </c>
      <c r="B278" s="4" t="s">
        <v>37</v>
      </c>
      <c r="C278" s="4" t="s">
        <v>40</v>
      </c>
      <c r="D278" s="5">
        <v>45911</v>
      </c>
      <c r="E278" s="5">
        <v>45911</v>
      </c>
      <c r="F278" s="4" t="s">
        <v>38</v>
      </c>
      <c r="G278" s="4" t="s">
        <v>25</v>
      </c>
      <c r="H278" s="4" t="s">
        <v>27</v>
      </c>
      <c r="I278" s="5">
        <v>45930</v>
      </c>
      <c r="J278" s="4">
        <v>0</v>
      </c>
      <c r="K278" s="19">
        <v>144</v>
      </c>
      <c r="L278" s="4">
        <f t="shared" si="51"/>
        <v>0</v>
      </c>
      <c r="M278" s="4">
        <f t="shared" si="62"/>
        <v>144000</v>
      </c>
      <c r="N278" s="18"/>
      <c r="P278" s="4">
        <f t="shared" si="63"/>
        <v>144000</v>
      </c>
      <c r="Q278" s="4">
        <f t="shared" si="60"/>
        <v>144000</v>
      </c>
      <c r="R278" s="4">
        <v>-734400</v>
      </c>
      <c r="S278" s="4">
        <v>0</v>
      </c>
      <c r="T278" s="4">
        <v>0</v>
      </c>
      <c r="U278" s="4">
        <f t="shared" si="54"/>
        <v>-885</v>
      </c>
      <c r="V278" s="4">
        <v>0</v>
      </c>
      <c r="W278" s="4">
        <v>0</v>
      </c>
      <c r="X278" s="4">
        <v>0</v>
      </c>
      <c r="Y278" s="4">
        <v>-2880</v>
      </c>
      <c r="Z278" s="4">
        <f t="shared" si="64"/>
        <v>-518.4</v>
      </c>
      <c r="AA278" s="4">
        <f t="shared" si="65"/>
        <v>-738683.4</v>
      </c>
      <c r="AB278" s="20">
        <f t="shared" si="66"/>
        <v>-1699.1999999999998</v>
      </c>
      <c r="AC278" s="15">
        <f t="shared" si="67"/>
        <v>0</v>
      </c>
      <c r="AD278" s="15">
        <f t="shared" si="68"/>
        <v>-740382.6</v>
      </c>
    </row>
    <row r="279" spans="1:30" x14ac:dyDescent="0.45">
      <c r="A279" s="4">
        <f t="shared" si="61"/>
        <v>277</v>
      </c>
      <c r="B279" s="4" t="s">
        <v>37</v>
      </c>
      <c r="C279" s="4" t="s">
        <v>40</v>
      </c>
      <c r="D279" s="5">
        <v>45912</v>
      </c>
      <c r="E279" s="5">
        <v>45912</v>
      </c>
      <c r="F279" s="4" t="s">
        <v>38</v>
      </c>
      <c r="G279" s="4" t="s">
        <v>25</v>
      </c>
      <c r="H279" s="4" t="s">
        <v>27</v>
      </c>
      <c r="I279" s="5">
        <v>45930</v>
      </c>
      <c r="J279" s="4">
        <v>0</v>
      </c>
      <c r="K279" s="19">
        <v>144</v>
      </c>
      <c r="L279" s="4">
        <f t="shared" si="51"/>
        <v>0</v>
      </c>
      <c r="M279" s="4">
        <f t="shared" si="62"/>
        <v>144000</v>
      </c>
      <c r="N279" s="18"/>
      <c r="P279" s="4">
        <f t="shared" si="63"/>
        <v>144000</v>
      </c>
      <c r="Q279" s="4">
        <f t="shared" si="60"/>
        <v>144000</v>
      </c>
      <c r="R279" s="4">
        <v>-734400</v>
      </c>
      <c r="S279" s="4">
        <v>0</v>
      </c>
      <c r="T279" s="4">
        <v>0</v>
      </c>
      <c r="U279" s="4">
        <f t="shared" si="54"/>
        <v>-885</v>
      </c>
      <c r="V279" s="4">
        <v>0</v>
      </c>
      <c r="W279" s="4">
        <v>0</v>
      </c>
      <c r="X279" s="4">
        <v>0</v>
      </c>
      <c r="Y279" s="4">
        <v>-2880</v>
      </c>
      <c r="Z279" s="4">
        <f t="shared" si="64"/>
        <v>-518.4</v>
      </c>
      <c r="AA279" s="4">
        <f t="shared" si="65"/>
        <v>-738683.4</v>
      </c>
      <c r="AB279" s="20">
        <f t="shared" si="66"/>
        <v>-1699.1999999999998</v>
      </c>
      <c r="AC279" s="15">
        <f t="shared" si="67"/>
        <v>0</v>
      </c>
      <c r="AD279" s="15">
        <f t="shared" si="68"/>
        <v>-740382.6</v>
      </c>
    </row>
    <row r="280" spans="1:30" x14ac:dyDescent="0.45">
      <c r="A280" s="4">
        <f t="shared" si="61"/>
        <v>278</v>
      </c>
      <c r="B280" s="4" t="s">
        <v>37</v>
      </c>
      <c r="C280" s="4" t="s">
        <v>40</v>
      </c>
      <c r="D280" s="5">
        <v>45913</v>
      </c>
      <c r="E280" s="5">
        <v>45913</v>
      </c>
      <c r="F280" s="4" t="s">
        <v>38</v>
      </c>
      <c r="G280" s="4" t="s">
        <v>25</v>
      </c>
      <c r="H280" s="4" t="s">
        <v>27</v>
      </c>
      <c r="I280" s="5">
        <v>45930</v>
      </c>
      <c r="J280" s="4">
        <v>0</v>
      </c>
      <c r="K280" s="19">
        <v>144</v>
      </c>
      <c r="L280" s="4">
        <f t="shared" si="51"/>
        <v>0</v>
      </c>
      <c r="M280" s="4">
        <f t="shared" si="62"/>
        <v>144000</v>
      </c>
      <c r="N280" s="18"/>
      <c r="P280" s="4">
        <f t="shared" si="63"/>
        <v>144000</v>
      </c>
      <c r="Q280" s="4">
        <f t="shared" si="60"/>
        <v>144000</v>
      </c>
      <c r="R280" s="4">
        <v>-734400</v>
      </c>
      <c r="S280" s="4">
        <v>0</v>
      </c>
      <c r="T280" s="4">
        <v>0</v>
      </c>
      <c r="U280" s="4">
        <f t="shared" si="54"/>
        <v>-885</v>
      </c>
      <c r="V280" s="4">
        <v>0</v>
      </c>
      <c r="W280" s="4">
        <v>0</v>
      </c>
      <c r="X280" s="4">
        <v>0</v>
      </c>
      <c r="Y280" s="4">
        <v>-2880</v>
      </c>
      <c r="Z280" s="4">
        <f t="shared" si="64"/>
        <v>-518.4</v>
      </c>
      <c r="AA280" s="4">
        <f t="shared" si="65"/>
        <v>-738683.4</v>
      </c>
      <c r="AB280" s="20">
        <f t="shared" si="66"/>
        <v>-1699.1999999999998</v>
      </c>
      <c r="AC280" s="15">
        <f t="shared" si="67"/>
        <v>0</v>
      </c>
      <c r="AD280" s="15">
        <f t="shared" si="68"/>
        <v>-740382.6</v>
      </c>
    </row>
    <row r="281" spans="1:30" x14ac:dyDescent="0.45">
      <c r="A281" s="4">
        <f t="shared" si="61"/>
        <v>279</v>
      </c>
      <c r="B281" s="4" t="s">
        <v>37</v>
      </c>
      <c r="C281" s="4" t="s">
        <v>40</v>
      </c>
      <c r="D281" s="5">
        <v>45914</v>
      </c>
      <c r="E281" s="5">
        <v>45914</v>
      </c>
      <c r="F281" s="4" t="s">
        <v>38</v>
      </c>
      <c r="G281" s="4" t="s">
        <v>25</v>
      </c>
      <c r="H281" s="4" t="s">
        <v>27</v>
      </c>
      <c r="I281" s="5">
        <v>45930</v>
      </c>
      <c r="J281" s="4">
        <v>0</v>
      </c>
      <c r="K281" s="19">
        <v>144</v>
      </c>
      <c r="L281" s="4">
        <f t="shared" si="51"/>
        <v>0</v>
      </c>
      <c r="M281" s="4">
        <f t="shared" si="62"/>
        <v>144000</v>
      </c>
      <c r="N281" s="18"/>
      <c r="P281" s="4">
        <f t="shared" si="63"/>
        <v>144000</v>
      </c>
      <c r="Q281" s="4">
        <f t="shared" si="60"/>
        <v>144000</v>
      </c>
      <c r="R281" s="4">
        <v>-734400</v>
      </c>
      <c r="S281" s="4">
        <v>0</v>
      </c>
      <c r="T281" s="4">
        <v>0</v>
      </c>
      <c r="U281" s="4">
        <f t="shared" si="54"/>
        <v>-885</v>
      </c>
      <c r="V281" s="4">
        <v>0</v>
      </c>
      <c r="W281" s="4">
        <v>0</v>
      </c>
      <c r="X281" s="4">
        <v>0</v>
      </c>
      <c r="Y281" s="4">
        <v>-2880</v>
      </c>
      <c r="Z281" s="4">
        <f t="shared" si="64"/>
        <v>-518.4</v>
      </c>
      <c r="AA281" s="4">
        <f t="shared" si="65"/>
        <v>-738683.4</v>
      </c>
      <c r="AB281" s="20">
        <f t="shared" si="66"/>
        <v>-1699.1999999999998</v>
      </c>
      <c r="AC281" s="15">
        <f t="shared" si="67"/>
        <v>0</v>
      </c>
      <c r="AD281" s="15">
        <f t="shared" si="68"/>
        <v>-740382.6</v>
      </c>
    </row>
    <row r="282" spans="1:30" x14ac:dyDescent="0.45">
      <c r="A282" s="4">
        <f t="shared" si="61"/>
        <v>280</v>
      </c>
      <c r="B282" s="4" t="s">
        <v>37</v>
      </c>
      <c r="C282" s="4" t="s">
        <v>40</v>
      </c>
      <c r="D282" s="5">
        <v>45915</v>
      </c>
      <c r="E282" s="5">
        <v>45915</v>
      </c>
      <c r="F282" s="4" t="s">
        <v>38</v>
      </c>
      <c r="G282" s="4" t="s">
        <v>25</v>
      </c>
      <c r="H282" s="4" t="s">
        <v>27</v>
      </c>
      <c r="I282" s="5">
        <v>45930</v>
      </c>
      <c r="J282" s="4">
        <v>0</v>
      </c>
      <c r="K282" s="19">
        <v>144</v>
      </c>
      <c r="L282" s="4">
        <f t="shared" si="51"/>
        <v>0</v>
      </c>
      <c r="M282" s="4">
        <f t="shared" si="62"/>
        <v>144000</v>
      </c>
      <c r="N282" s="18"/>
      <c r="P282" s="4">
        <f t="shared" si="63"/>
        <v>144000</v>
      </c>
      <c r="Q282" s="4">
        <f t="shared" si="60"/>
        <v>144000</v>
      </c>
      <c r="R282" s="4">
        <v>-734400</v>
      </c>
      <c r="S282" s="4">
        <v>0</v>
      </c>
      <c r="T282" s="4">
        <v>0</v>
      </c>
      <c r="U282" s="4">
        <f t="shared" si="54"/>
        <v>-885</v>
      </c>
      <c r="V282" s="4">
        <v>0</v>
      </c>
      <c r="W282" s="4">
        <v>0</v>
      </c>
      <c r="X282" s="4">
        <v>0</v>
      </c>
      <c r="Y282" s="4">
        <v>-2880</v>
      </c>
      <c r="Z282" s="4">
        <f t="shared" si="64"/>
        <v>-518.4</v>
      </c>
      <c r="AA282" s="4">
        <f t="shared" si="65"/>
        <v>-738683.4</v>
      </c>
      <c r="AB282" s="20">
        <f t="shared" si="66"/>
        <v>-1699.1999999999998</v>
      </c>
      <c r="AC282" s="15">
        <f t="shared" si="67"/>
        <v>0</v>
      </c>
      <c r="AD282" s="15">
        <f t="shared" si="68"/>
        <v>-740382.6</v>
      </c>
    </row>
    <row r="283" spans="1:30" x14ac:dyDescent="0.45">
      <c r="A283" s="4">
        <f t="shared" si="61"/>
        <v>281</v>
      </c>
      <c r="B283" s="4" t="s">
        <v>37</v>
      </c>
      <c r="C283" s="4" t="s">
        <v>40</v>
      </c>
      <c r="D283" s="5">
        <v>45916</v>
      </c>
      <c r="E283" s="5">
        <v>45916</v>
      </c>
      <c r="F283" s="4" t="s">
        <v>38</v>
      </c>
      <c r="G283" s="4" t="s">
        <v>25</v>
      </c>
      <c r="H283" s="4" t="s">
        <v>27</v>
      </c>
      <c r="I283" s="5">
        <v>45930</v>
      </c>
      <c r="J283" s="4">
        <v>0</v>
      </c>
      <c r="K283" s="19">
        <v>144</v>
      </c>
      <c r="L283" s="4">
        <f t="shared" si="51"/>
        <v>0</v>
      </c>
      <c r="M283" s="4">
        <f t="shared" si="62"/>
        <v>144000</v>
      </c>
      <c r="N283" s="18"/>
      <c r="P283" s="4">
        <f t="shared" si="63"/>
        <v>144000</v>
      </c>
      <c r="Q283" s="4">
        <f t="shared" si="60"/>
        <v>144000</v>
      </c>
      <c r="R283" s="4">
        <v>-734400</v>
      </c>
      <c r="S283" s="4">
        <v>0</v>
      </c>
      <c r="T283" s="4">
        <v>0</v>
      </c>
      <c r="U283" s="4">
        <f t="shared" si="54"/>
        <v>-885</v>
      </c>
      <c r="V283" s="4">
        <v>0</v>
      </c>
      <c r="W283" s="4">
        <v>0</v>
      </c>
      <c r="X283" s="4">
        <v>0</v>
      </c>
      <c r="Y283" s="4">
        <v>-2880</v>
      </c>
      <c r="Z283" s="4">
        <f t="shared" si="64"/>
        <v>-518.4</v>
      </c>
      <c r="AA283" s="4">
        <f t="shared" si="65"/>
        <v>-738683.4</v>
      </c>
      <c r="AB283" s="20">
        <f t="shared" si="66"/>
        <v>-1699.1999999999998</v>
      </c>
      <c r="AC283" s="15">
        <f t="shared" si="67"/>
        <v>0</v>
      </c>
      <c r="AD283" s="15">
        <f t="shared" si="68"/>
        <v>-740382.6</v>
      </c>
    </row>
    <row r="284" spans="1:30" x14ac:dyDescent="0.45">
      <c r="A284" s="4">
        <f t="shared" si="61"/>
        <v>282</v>
      </c>
      <c r="B284" s="4" t="s">
        <v>37</v>
      </c>
      <c r="C284" s="4" t="s">
        <v>40</v>
      </c>
      <c r="D284" s="5">
        <v>45917</v>
      </c>
      <c r="E284" s="5">
        <v>45917</v>
      </c>
      <c r="F284" s="4" t="s">
        <v>38</v>
      </c>
      <c r="G284" s="4" t="s">
        <v>25</v>
      </c>
      <c r="H284" s="4" t="s">
        <v>27</v>
      </c>
      <c r="I284" s="5">
        <v>45930</v>
      </c>
      <c r="J284" s="4">
        <v>0</v>
      </c>
      <c r="K284" s="19">
        <v>144</v>
      </c>
      <c r="L284" s="4">
        <f t="shared" si="51"/>
        <v>0</v>
      </c>
      <c r="M284" s="4">
        <f t="shared" si="62"/>
        <v>144000</v>
      </c>
      <c r="N284" s="18"/>
      <c r="P284" s="4">
        <f t="shared" si="63"/>
        <v>144000</v>
      </c>
      <c r="Q284" s="4">
        <f t="shared" si="60"/>
        <v>144000</v>
      </c>
      <c r="R284" s="4">
        <v>-734400</v>
      </c>
      <c r="S284" s="4">
        <v>0</v>
      </c>
      <c r="T284" s="4">
        <v>0</v>
      </c>
      <c r="U284" s="4">
        <f t="shared" si="54"/>
        <v>-885</v>
      </c>
      <c r="V284" s="4">
        <v>0</v>
      </c>
      <c r="W284" s="4">
        <v>0</v>
      </c>
      <c r="X284" s="4">
        <v>0</v>
      </c>
      <c r="Y284" s="4">
        <v>-2880</v>
      </c>
      <c r="Z284" s="4">
        <f t="shared" si="64"/>
        <v>-518.4</v>
      </c>
      <c r="AA284" s="4">
        <f t="shared" si="65"/>
        <v>-738683.4</v>
      </c>
      <c r="AB284" s="20">
        <f t="shared" si="66"/>
        <v>-1699.1999999999998</v>
      </c>
      <c r="AC284" s="15">
        <f t="shared" si="67"/>
        <v>0</v>
      </c>
      <c r="AD284" s="15">
        <f t="shared" si="68"/>
        <v>-740382.6</v>
      </c>
    </row>
    <row r="285" spans="1:30" x14ac:dyDescent="0.45">
      <c r="A285" s="4">
        <f t="shared" si="61"/>
        <v>283</v>
      </c>
      <c r="B285" s="4" t="s">
        <v>37</v>
      </c>
      <c r="C285" s="4" t="s">
        <v>40</v>
      </c>
      <c r="D285" s="5">
        <v>45918</v>
      </c>
      <c r="E285" s="5">
        <v>45918</v>
      </c>
      <c r="F285" s="4" t="s">
        <v>38</v>
      </c>
      <c r="G285" s="4" t="s">
        <v>25</v>
      </c>
      <c r="H285" s="4" t="s">
        <v>27</v>
      </c>
      <c r="I285" s="5">
        <v>45930</v>
      </c>
      <c r="J285" s="4">
        <v>0</v>
      </c>
      <c r="K285" s="19">
        <v>144</v>
      </c>
      <c r="L285" s="4">
        <f t="shared" si="51"/>
        <v>0</v>
      </c>
      <c r="M285" s="4">
        <f t="shared" si="62"/>
        <v>144000</v>
      </c>
      <c r="N285" s="18"/>
      <c r="P285" s="4">
        <f t="shared" si="63"/>
        <v>144000</v>
      </c>
      <c r="Q285" s="4">
        <f t="shared" si="60"/>
        <v>144000</v>
      </c>
      <c r="R285" s="4">
        <v>-734400</v>
      </c>
      <c r="S285" s="4">
        <v>0</v>
      </c>
      <c r="T285" s="4">
        <v>0</v>
      </c>
      <c r="U285" s="4">
        <f t="shared" si="54"/>
        <v>-885</v>
      </c>
      <c r="V285" s="4">
        <v>0</v>
      </c>
      <c r="W285" s="4">
        <v>0</v>
      </c>
      <c r="X285" s="4">
        <v>0</v>
      </c>
      <c r="Y285" s="4">
        <v>-2880</v>
      </c>
      <c r="Z285" s="4">
        <f t="shared" si="64"/>
        <v>-518.4</v>
      </c>
      <c r="AA285" s="4">
        <f t="shared" si="65"/>
        <v>-738683.4</v>
      </c>
      <c r="AB285" s="20">
        <f t="shared" si="66"/>
        <v>-1699.1999999999998</v>
      </c>
      <c r="AC285" s="15">
        <f t="shared" si="67"/>
        <v>0</v>
      </c>
      <c r="AD285" s="15">
        <f t="shared" si="68"/>
        <v>-740382.6</v>
      </c>
    </row>
    <row r="286" spans="1:30" x14ac:dyDescent="0.45">
      <c r="A286" s="4">
        <f t="shared" si="61"/>
        <v>284</v>
      </c>
      <c r="B286" s="4" t="s">
        <v>37</v>
      </c>
      <c r="C286" s="4" t="s">
        <v>40</v>
      </c>
      <c r="D286" s="5">
        <v>45919</v>
      </c>
      <c r="E286" s="5">
        <v>45919</v>
      </c>
      <c r="F286" s="4" t="s">
        <v>38</v>
      </c>
      <c r="G286" s="4" t="s">
        <v>25</v>
      </c>
      <c r="H286" s="4" t="s">
        <v>27</v>
      </c>
      <c r="I286" s="5">
        <v>45930</v>
      </c>
      <c r="J286" s="4">
        <v>0</v>
      </c>
      <c r="K286" s="19">
        <v>144</v>
      </c>
      <c r="L286" s="4">
        <f t="shared" si="51"/>
        <v>0</v>
      </c>
      <c r="M286" s="4">
        <f t="shared" si="62"/>
        <v>144000</v>
      </c>
      <c r="N286" s="18"/>
      <c r="P286" s="4">
        <f t="shared" si="63"/>
        <v>144000</v>
      </c>
      <c r="Q286" s="4">
        <f t="shared" si="60"/>
        <v>144000</v>
      </c>
      <c r="R286" s="4">
        <v>-734400</v>
      </c>
      <c r="S286" s="4">
        <v>0</v>
      </c>
      <c r="T286" s="4">
        <v>0</v>
      </c>
      <c r="U286" s="4">
        <f t="shared" si="54"/>
        <v>-885</v>
      </c>
      <c r="V286" s="4">
        <v>0</v>
      </c>
      <c r="W286" s="4">
        <v>0</v>
      </c>
      <c r="X286" s="4">
        <v>0</v>
      </c>
      <c r="Y286" s="4">
        <v>-2880</v>
      </c>
      <c r="Z286" s="4">
        <f t="shared" si="64"/>
        <v>-518.4</v>
      </c>
      <c r="AA286" s="4">
        <f t="shared" si="65"/>
        <v>-738683.4</v>
      </c>
      <c r="AB286" s="20">
        <f t="shared" si="66"/>
        <v>-1699.1999999999998</v>
      </c>
      <c r="AC286" s="15">
        <f t="shared" si="67"/>
        <v>0</v>
      </c>
      <c r="AD286" s="15">
        <f t="shared" si="68"/>
        <v>-740382.6</v>
      </c>
    </row>
    <row r="287" spans="1:30" x14ac:dyDescent="0.45">
      <c r="A287" s="4">
        <f t="shared" si="61"/>
        <v>285</v>
      </c>
      <c r="B287" s="4" t="s">
        <v>37</v>
      </c>
      <c r="C287" s="4" t="s">
        <v>40</v>
      </c>
      <c r="D287" s="5">
        <v>45920</v>
      </c>
      <c r="E287" s="5">
        <v>45920</v>
      </c>
      <c r="F287" s="4" t="s">
        <v>38</v>
      </c>
      <c r="G287" s="4" t="s">
        <v>25</v>
      </c>
      <c r="H287" s="4" t="s">
        <v>27</v>
      </c>
      <c r="I287" s="5">
        <v>45930</v>
      </c>
      <c r="J287" s="4">
        <v>0</v>
      </c>
      <c r="K287" s="19">
        <v>144</v>
      </c>
      <c r="L287" s="4">
        <f t="shared" si="51"/>
        <v>0</v>
      </c>
      <c r="M287" s="4">
        <f t="shared" si="62"/>
        <v>144000</v>
      </c>
      <c r="N287" s="18"/>
      <c r="P287" s="4">
        <f t="shared" si="63"/>
        <v>144000</v>
      </c>
      <c r="Q287" s="4">
        <f t="shared" si="60"/>
        <v>144000</v>
      </c>
      <c r="R287" s="4">
        <v>-734400</v>
      </c>
      <c r="S287" s="4">
        <v>0</v>
      </c>
      <c r="T287" s="4">
        <v>0</v>
      </c>
      <c r="U287" s="4">
        <f t="shared" si="54"/>
        <v>-885</v>
      </c>
      <c r="V287" s="4">
        <v>0</v>
      </c>
      <c r="W287" s="4">
        <v>0</v>
      </c>
      <c r="X287" s="4">
        <v>0</v>
      </c>
      <c r="Y287" s="4">
        <v>-2880</v>
      </c>
      <c r="Z287" s="4">
        <f t="shared" si="64"/>
        <v>-518.4</v>
      </c>
      <c r="AA287" s="4">
        <f t="shared" si="65"/>
        <v>-738683.4</v>
      </c>
      <c r="AB287" s="20">
        <f t="shared" si="66"/>
        <v>-1699.1999999999998</v>
      </c>
      <c r="AC287" s="15">
        <f t="shared" si="67"/>
        <v>0</v>
      </c>
      <c r="AD287" s="15">
        <f t="shared" si="68"/>
        <v>-740382.6</v>
      </c>
    </row>
    <row r="288" spans="1:30" x14ac:dyDescent="0.45">
      <c r="A288" s="4">
        <f t="shared" si="61"/>
        <v>286</v>
      </c>
      <c r="B288" s="4" t="s">
        <v>37</v>
      </c>
      <c r="C288" s="4" t="s">
        <v>40</v>
      </c>
      <c r="D288" s="5">
        <v>45921</v>
      </c>
      <c r="E288" s="5">
        <v>45921</v>
      </c>
      <c r="F288" s="4" t="s">
        <v>38</v>
      </c>
      <c r="G288" s="4" t="s">
        <v>25</v>
      </c>
      <c r="H288" s="4" t="s">
        <v>27</v>
      </c>
      <c r="I288" s="5">
        <v>45930</v>
      </c>
      <c r="J288" s="4">
        <v>0</v>
      </c>
      <c r="K288" s="19">
        <v>144</v>
      </c>
      <c r="L288" s="4">
        <f t="shared" si="51"/>
        <v>0</v>
      </c>
      <c r="M288" s="4">
        <f t="shared" si="62"/>
        <v>144000</v>
      </c>
      <c r="N288" s="18"/>
      <c r="P288" s="4">
        <f t="shared" si="63"/>
        <v>144000</v>
      </c>
      <c r="Q288" s="4">
        <f t="shared" si="60"/>
        <v>144000</v>
      </c>
      <c r="R288" s="4">
        <v>-734400</v>
      </c>
      <c r="S288" s="4">
        <v>0</v>
      </c>
      <c r="T288" s="4">
        <v>0</v>
      </c>
      <c r="U288" s="4">
        <f t="shared" si="54"/>
        <v>-885</v>
      </c>
      <c r="V288" s="4">
        <v>0</v>
      </c>
      <c r="W288" s="4">
        <v>0</v>
      </c>
      <c r="X288" s="4">
        <v>0</v>
      </c>
      <c r="Y288" s="4">
        <v>-2880</v>
      </c>
      <c r="Z288" s="4">
        <f t="shared" si="64"/>
        <v>-518.4</v>
      </c>
      <c r="AA288" s="4">
        <f t="shared" si="65"/>
        <v>-738683.4</v>
      </c>
      <c r="AB288" s="20">
        <f t="shared" si="66"/>
        <v>-1699.1999999999998</v>
      </c>
      <c r="AC288" s="15">
        <f t="shared" si="67"/>
        <v>0</v>
      </c>
      <c r="AD288" s="15">
        <f t="shared" si="68"/>
        <v>-740382.6</v>
      </c>
    </row>
    <row r="289" spans="1:30" x14ac:dyDescent="0.45">
      <c r="A289" s="4">
        <f t="shared" si="61"/>
        <v>287</v>
      </c>
      <c r="B289" s="4" t="s">
        <v>37</v>
      </c>
      <c r="C289" s="4" t="s">
        <v>40</v>
      </c>
      <c r="D289" s="5">
        <v>45922</v>
      </c>
      <c r="E289" s="5">
        <v>45922</v>
      </c>
      <c r="F289" s="4" t="s">
        <v>38</v>
      </c>
      <c r="G289" s="4" t="s">
        <v>25</v>
      </c>
      <c r="H289" s="4" t="s">
        <v>27</v>
      </c>
      <c r="I289" s="5">
        <v>45930</v>
      </c>
      <c r="J289" s="4">
        <v>0</v>
      </c>
      <c r="K289" s="19">
        <v>144</v>
      </c>
      <c r="L289" s="4">
        <f t="shared" si="51"/>
        <v>0</v>
      </c>
      <c r="M289" s="4">
        <f t="shared" si="62"/>
        <v>144000</v>
      </c>
      <c r="N289" s="18"/>
      <c r="P289" s="4">
        <f t="shared" si="63"/>
        <v>144000</v>
      </c>
      <c r="Q289" s="4">
        <f t="shared" si="60"/>
        <v>144000</v>
      </c>
      <c r="R289" s="4">
        <v>-734400</v>
      </c>
      <c r="S289" s="4">
        <v>0</v>
      </c>
      <c r="T289" s="4">
        <v>0</v>
      </c>
      <c r="U289" s="4">
        <f t="shared" si="54"/>
        <v>-885</v>
      </c>
      <c r="V289" s="4">
        <v>0</v>
      </c>
      <c r="W289" s="4">
        <v>0</v>
      </c>
      <c r="X289" s="4">
        <v>0</v>
      </c>
      <c r="Y289" s="4">
        <v>-2880</v>
      </c>
      <c r="Z289" s="4">
        <f t="shared" si="64"/>
        <v>-518.4</v>
      </c>
      <c r="AA289" s="4">
        <f t="shared" si="65"/>
        <v>-738683.4</v>
      </c>
      <c r="AB289" s="20">
        <f t="shared" si="66"/>
        <v>-1699.1999999999998</v>
      </c>
      <c r="AC289" s="15">
        <f t="shared" si="67"/>
        <v>0</v>
      </c>
      <c r="AD289" s="15">
        <f t="shared" si="68"/>
        <v>-740382.6</v>
      </c>
    </row>
    <row r="290" spans="1:30" x14ac:dyDescent="0.45">
      <c r="A290" s="4">
        <f t="shared" si="61"/>
        <v>288</v>
      </c>
      <c r="B290" s="4" t="s">
        <v>37</v>
      </c>
      <c r="C290" s="4" t="s">
        <v>40</v>
      </c>
      <c r="D290" s="5">
        <v>45923</v>
      </c>
      <c r="E290" s="5">
        <v>45923</v>
      </c>
      <c r="F290" s="4" t="s">
        <v>38</v>
      </c>
      <c r="G290" s="4" t="s">
        <v>25</v>
      </c>
      <c r="H290" s="4" t="s">
        <v>27</v>
      </c>
      <c r="I290" s="5">
        <v>45930</v>
      </c>
      <c r="J290" s="4">
        <v>0</v>
      </c>
      <c r="K290" s="19">
        <v>144</v>
      </c>
      <c r="L290" s="4">
        <f t="shared" si="51"/>
        <v>0</v>
      </c>
      <c r="M290" s="4">
        <f t="shared" si="62"/>
        <v>144000</v>
      </c>
      <c r="N290" s="18"/>
      <c r="P290" s="4">
        <f t="shared" si="63"/>
        <v>144000</v>
      </c>
      <c r="Q290" s="4">
        <f t="shared" si="60"/>
        <v>144000</v>
      </c>
      <c r="R290" s="4">
        <v>-734400</v>
      </c>
      <c r="S290" s="4">
        <v>0</v>
      </c>
      <c r="T290" s="4">
        <v>0</v>
      </c>
      <c r="U290" s="4">
        <f t="shared" si="54"/>
        <v>-885</v>
      </c>
      <c r="V290" s="4">
        <v>0</v>
      </c>
      <c r="W290" s="4">
        <v>0</v>
      </c>
      <c r="X290" s="4">
        <v>0</v>
      </c>
      <c r="Y290" s="4">
        <v>-2880</v>
      </c>
      <c r="Z290" s="4">
        <f t="shared" si="64"/>
        <v>-518.4</v>
      </c>
      <c r="AA290" s="4">
        <f t="shared" si="65"/>
        <v>-738683.4</v>
      </c>
      <c r="AB290" s="20">
        <f t="shared" si="66"/>
        <v>-1699.1999999999998</v>
      </c>
      <c r="AC290" s="15">
        <f t="shared" si="67"/>
        <v>0</v>
      </c>
      <c r="AD290" s="15">
        <f t="shared" si="68"/>
        <v>-740382.6</v>
      </c>
    </row>
    <row r="291" spans="1:30" x14ac:dyDescent="0.45">
      <c r="A291" s="4">
        <f t="shared" si="61"/>
        <v>289</v>
      </c>
      <c r="B291" s="4" t="s">
        <v>37</v>
      </c>
      <c r="C291" s="4" t="s">
        <v>40</v>
      </c>
      <c r="D291" s="5">
        <v>45924</v>
      </c>
      <c r="E291" s="5">
        <v>45924</v>
      </c>
      <c r="F291" s="4" t="s">
        <v>38</v>
      </c>
      <c r="G291" s="4" t="s">
        <v>25</v>
      </c>
      <c r="H291" s="4" t="s">
        <v>27</v>
      </c>
      <c r="I291" s="5">
        <v>45930</v>
      </c>
      <c r="J291" s="4">
        <v>0</v>
      </c>
      <c r="K291" s="19">
        <v>144</v>
      </c>
      <c r="L291" s="4">
        <f t="shared" si="51"/>
        <v>0</v>
      </c>
      <c r="M291" s="4">
        <f t="shared" si="62"/>
        <v>144000</v>
      </c>
      <c r="N291" s="18"/>
      <c r="P291" s="4">
        <f t="shared" si="63"/>
        <v>144000</v>
      </c>
      <c r="Q291" s="4">
        <f t="shared" si="60"/>
        <v>144000</v>
      </c>
      <c r="R291" s="4">
        <v>-734400</v>
      </c>
      <c r="S291" s="4">
        <v>0</v>
      </c>
      <c r="T291" s="4">
        <v>0</v>
      </c>
      <c r="U291" s="4">
        <f t="shared" si="54"/>
        <v>-885</v>
      </c>
      <c r="V291" s="4">
        <v>0</v>
      </c>
      <c r="W291" s="4">
        <v>0</v>
      </c>
      <c r="X291" s="4">
        <v>0</v>
      </c>
      <c r="Y291" s="4">
        <v>-2880</v>
      </c>
      <c r="Z291" s="4">
        <f t="shared" si="64"/>
        <v>-518.4</v>
      </c>
      <c r="AA291" s="4">
        <f t="shared" si="65"/>
        <v>-738683.4</v>
      </c>
      <c r="AB291" s="20">
        <f t="shared" si="66"/>
        <v>-1699.1999999999998</v>
      </c>
      <c r="AC291" s="15">
        <f t="shared" si="67"/>
        <v>0</v>
      </c>
      <c r="AD291" s="15">
        <f t="shared" si="68"/>
        <v>-740382.6</v>
      </c>
    </row>
    <row r="292" spans="1:30" x14ac:dyDescent="0.45">
      <c r="A292" s="4">
        <f t="shared" si="61"/>
        <v>290</v>
      </c>
      <c r="B292" s="4" t="s">
        <v>37</v>
      </c>
      <c r="C292" s="4" t="s">
        <v>40</v>
      </c>
      <c r="D292" s="5">
        <v>45925</v>
      </c>
      <c r="E292" s="5">
        <v>45925</v>
      </c>
      <c r="F292" s="4" t="s">
        <v>38</v>
      </c>
      <c r="G292" s="4" t="s">
        <v>25</v>
      </c>
      <c r="H292" s="4" t="s">
        <v>27</v>
      </c>
      <c r="I292" s="5">
        <v>45930</v>
      </c>
      <c r="J292" s="4">
        <v>0</v>
      </c>
      <c r="K292" s="19">
        <v>128.7175</v>
      </c>
      <c r="L292" s="4">
        <f t="shared" si="51"/>
        <v>0</v>
      </c>
      <c r="M292" s="4">
        <f t="shared" si="62"/>
        <v>128717.5</v>
      </c>
      <c r="N292" s="18"/>
      <c r="P292" s="4">
        <f t="shared" si="63"/>
        <v>128717.5</v>
      </c>
      <c r="Q292" s="4">
        <f t="shared" si="60"/>
        <v>128717.5</v>
      </c>
      <c r="R292" s="4">
        <v>-656459.25</v>
      </c>
      <c r="S292" s="4">
        <v>0</v>
      </c>
      <c r="T292" s="4">
        <v>0</v>
      </c>
      <c r="U292" s="4">
        <f t="shared" si="54"/>
        <v>-885</v>
      </c>
      <c r="V292" s="4">
        <v>0</v>
      </c>
      <c r="W292" s="4">
        <v>0</v>
      </c>
      <c r="X292" s="4">
        <v>0</v>
      </c>
      <c r="Y292" s="4">
        <v>-2574.35</v>
      </c>
      <c r="Z292" s="4">
        <f t="shared" si="64"/>
        <v>-463.38299999999998</v>
      </c>
      <c r="AA292" s="4">
        <f t="shared" si="65"/>
        <v>-660381.98300000001</v>
      </c>
      <c r="AB292" s="20">
        <f t="shared" si="66"/>
        <v>-1518.8664999999999</v>
      </c>
      <c r="AC292" s="15">
        <f t="shared" si="67"/>
        <v>0</v>
      </c>
      <c r="AD292" s="15">
        <f t="shared" si="68"/>
        <v>-661900.84950000001</v>
      </c>
    </row>
    <row r="293" spans="1:30" x14ac:dyDescent="0.45">
      <c r="A293" s="4">
        <f t="shared" si="61"/>
        <v>291</v>
      </c>
      <c r="B293" s="4" t="s">
        <v>37</v>
      </c>
      <c r="C293" s="4" t="s">
        <v>40</v>
      </c>
      <c r="D293" s="5">
        <v>45926</v>
      </c>
      <c r="E293" s="5">
        <v>45926</v>
      </c>
      <c r="F293" s="4" t="s">
        <v>38</v>
      </c>
      <c r="G293" s="4" t="s">
        <v>25</v>
      </c>
      <c r="H293" s="4" t="s">
        <v>27</v>
      </c>
      <c r="I293" s="5">
        <v>45930</v>
      </c>
      <c r="J293" s="4">
        <v>0</v>
      </c>
      <c r="K293" s="19">
        <v>112.405</v>
      </c>
      <c r="L293" s="4">
        <f t="shared" si="51"/>
        <v>0</v>
      </c>
      <c r="M293" s="4">
        <f t="shared" si="62"/>
        <v>112405</v>
      </c>
      <c r="N293" s="18"/>
      <c r="P293" s="4">
        <f t="shared" si="63"/>
        <v>112405</v>
      </c>
      <c r="Q293" s="4">
        <f t="shared" si="60"/>
        <v>112405</v>
      </c>
      <c r="R293" s="4">
        <v>-573265.5</v>
      </c>
      <c r="S293" s="4">
        <v>0</v>
      </c>
      <c r="T293" s="4">
        <v>0</v>
      </c>
      <c r="U293" s="4">
        <f t="shared" si="54"/>
        <v>-885</v>
      </c>
      <c r="V293" s="4">
        <v>0</v>
      </c>
      <c r="W293" s="4">
        <v>0</v>
      </c>
      <c r="X293" s="4">
        <v>0</v>
      </c>
      <c r="Y293" s="4">
        <v>-2248.1</v>
      </c>
      <c r="Z293" s="4">
        <f t="shared" si="64"/>
        <v>-404.65799999999996</v>
      </c>
      <c r="AA293" s="4">
        <f t="shared" si="65"/>
        <v>-576803.25800000003</v>
      </c>
      <c r="AB293" s="20">
        <f t="shared" si="66"/>
        <v>-1326.3789999999999</v>
      </c>
      <c r="AC293" s="15">
        <f t="shared" si="67"/>
        <v>0</v>
      </c>
      <c r="AD293" s="15">
        <f t="shared" si="68"/>
        <v>-578129.63699999999</v>
      </c>
    </row>
    <row r="294" spans="1:30" x14ac:dyDescent="0.45">
      <c r="A294" s="4">
        <f t="shared" si="61"/>
        <v>292</v>
      </c>
      <c r="B294" s="4" t="s">
        <v>37</v>
      </c>
      <c r="C294" s="4" t="s">
        <v>40</v>
      </c>
      <c r="D294" s="5">
        <v>45927</v>
      </c>
      <c r="E294" s="5">
        <v>45927</v>
      </c>
      <c r="F294" s="4" t="s">
        <v>38</v>
      </c>
      <c r="G294" s="4" t="s">
        <v>25</v>
      </c>
      <c r="H294" s="4" t="s">
        <v>27</v>
      </c>
      <c r="I294" s="5">
        <v>45930</v>
      </c>
      <c r="J294" s="4">
        <v>0</v>
      </c>
      <c r="K294" s="19">
        <v>118.92</v>
      </c>
      <c r="L294" s="4">
        <f t="shared" si="51"/>
        <v>0</v>
      </c>
      <c r="M294" s="4">
        <f t="shared" si="62"/>
        <v>118920</v>
      </c>
      <c r="N294" s="18"/>
      <c r="P294" s="4">
        <f t="shared" si="63"/>
        <v>118920</v>
      </c>
      <c r="Q294" s="4">
        <f t="shared" si="60"/>
        <v>118920</v>
      </c>
      <c r="R294" s="4">
        <v>-606492</v>
      </c>
      <c r="S294" s="4">
        <v>0</v>
      </c>
      <c r="T294" s="4">
        <v>0</v>
      </c>
      <c r="U294" s="4">
        <f t="shared" si="54"/>
        <v>-885</v>
      </c>
      <c r="V294" s="4">
        <v>0</v>
      </c>
      <c r="W294" s="4">
        <v>0</v>
      </c>
      <c r="X294" s="4">
        <v>0</v>
      </c>
      <c r="Y294" s="4">
        <v>-2378.4</v>
      </c>
      <c r="Z294" s="4">
        <f t="shared" si="64"/>
        <v>-428.11200000000002</v>
      </c>
      <c r="AA294" s="4">
        <f t="shared" si="65"/>
        <v>-610183.51199999999</v>
      </c>
      <c r="AB294" s="20">
        <f t="shared" si="66"/>
        <v>-1403.2560000000001</v>
      </c>
      <c r="AC294" s="15">
        <f t="shared" si="67"/>
        <v>0</v>
      </c>
      <c r="AD294" s="15">
        <f t="shared" si="68"/>
        <v>-611586.76800000004</v>
      </c>
    </row>
    <row r="295" spans="1:30" x14ac:dyDescent="0.45">
      <c r="A295" s="4">
        <f t="shared" si="61"/>
        <v>293</v>
      </c>
      <c r="B295" s="4" t="s">
        <v>37</v>
      </c>
      <c r="C295" s="4" t="s">
        <v>40</v>
      </c>
      <c r="D295" s="5">
        <v>45928</v>
      </c>
      <c r="E295" s="5">
        <v>45928</v>
      </c>
      <c r="F295" s="4" t="s">
        <v>38</v>
      </c>
      <c r="G295" s="4" t="s">
        <v>25</v>
      </c>
      <c r="H295" s="4" t="s">
        <v>27</v>
      </c>
      <c r="I295" s="5">
        <v>45930</v>
      </c>
      <c r="J295" s="4">
        <v>0</v>
      </c>
      <c r="K295" s="19">
        <v>123.75</v>
      </c>
      <c r="L295" s="4">
        <f t="shared" si="51"/>
        <v>0</v>
      </c>
      <c r="M295" s="4">
        <f t="shared" si="62"/>
        <v>123750</v>
      </c>
      <c r="N295" s="18"/>
      <c r="P295" s="4">
        <f t="shared" si="63"/>
        <v>123750</v>
      </c>
      <c r="Q295" s="4">
        <f t="shared" si="60"/>
        <v>123750</v>
      </c>
      <c r="R295" s="4">
        <v>-631125</v>
      </c>
      <c r="S295" s="4">
        <v>0</v>
      </c>
      <c r="T295" s="4">
        <v>0</v>
      </c>
      <c r="U295" s="4">
        <f t="shared" si="54"/>
        <v>-885</v>
      </c>
      <c r="V295" s="4">
        <v>0</v>
      </c>
      <c r="W295" s="4">
        <v>0</v>
      </c>
      <c r="X295" s="4">
        <v>0</v>
      </c>
      <c r="Y295" s="4">
        <v>-2475</v>
      </c>
      <c r="Z295" s="4">
        <f t="shared" si="64"/>
        <v>-445.5</v>
      </c>
      <c r="AA295" s="4">
        <f t="shared" si="65"/>
        <v>-634930.5</v>
      </c>
      <c r="AB295" s="20">
        <f t="shared" si="66"/>
        <v>-1460.25</v>
      </c>
      <c r="AC295" s="15">
        <f t="shared" si="67"/>
        <v>0</v>
      </c>
      <c r="AD295" s="15">
        <f t="shared" si="68"/>
        <v>-636390.75</v>
      </c>
    </row>
    <row r="296" spans="1:30" x14ac:dyDescent="0.45">
      <c r="A296" s="4">
        <f t="shared" si="61"/>
        <v>294</v>
      </c>
      <c r="B296" s="4" t="s">
        <v>37</v>
      </c>
      <c r="C296" s="4" t="s">
        <v>40</v>
      </c>
      <c r="D296" s="5">
        <v>45929</v>
      </c>
      <c r="E296" s="5">
        <v>45929</v>
      </c>
      <c r="F296" s="4" t="s">
        <v>38</v>
      </c>
      <c r="G296" s="4" t="s">
        <v>25</v>
      </c>
      <c r="H296" s="4" t="s">
        <v>27</v>
      </c>
      <c r="I296" s="5">
        <v>45930</v>
      </c>
      <c r="J296" s="4">
        <v>0</v>
      </c>
      <c r="K296" s="19">
        <v>125.68</v>
      </c>
      <c r="L296" s="4">
        <f t="shared" si="51"/>
        <v>0</v>
      </c>
      <c r="M296" s="4">
        <f t="shared" si="62"/>
        <v>125680</v>
      </c>
      <c r="N296" s="18"/>
      <c r="P296" s="4">
        <f t="shared" si="63"/>
        <v>125680</v>
      </c>
      <c r="Q296" s="4">
        <f t="shared" si="60"/>
        <v>125680</v>
      </c>
      <c r="R296" s="4">
        <v>-640968</v>
      </c>
      <c r="S296" s="4">
        <v>0</v>
      </c>
      <c r="T296" s="4">
        <v>0</v>
      </c>
      <c r="U296" s="4">
        <f t="shared" si="54"/>
        <v>-885</v>
      </c>
      <c r="V296" s="4">
        <v>0</v>
      </c>
      <c r="W296" s="4">
        <v>0</v>
      </c>
      <c r="X296" s="4">
        <v>0</v>
      </c>
      <c r="Y296" s="4">
        <v>-2513.6</v>
      </c>
      <c r="Z296" s="4">
        <f t="shared" si="64"/>
        <v>-452.44799999999998</v>
      </c>
      <c r="AA296" s="4">
        <f t="shared" si="65"/>
        <v>-644819.04799999995</v>
      </c>
      <c r="AB296" s="20">
        <f t="shared" si="66"/>
        <v>-1483.0240000000001</v>
      </c>
      <c r="AC296" s="15">
        <f t="shared" si="67"/>
        <v>0</v>
      </c>
      <c r="AD296" s="15">
        <f t="shared" si="68"/>
        <v>-646302.07199999993</v>
      </c>
    </row>
    <row r="297" spans="1:30" x14ac:dyDescent="0.45">
      <c r="A297" s="4">
        <f t="shared" si="61"/>
        <v>295</v>
      </c>
      <c r="B297" s="4" t="s">
        <v>37</v>
      </c>
      <c r="C297" s="4" t="s">
        <v>40</v>
      </c>
      <c r="D297" s="5">
        <v>45930</v>
      </c>
      <c r="E297" s="5">
        <v>45930</v>
      </c>
      <c r="F297" s="4" t="s">
        <v>38</v>
      </c>
      <c r="G297" s="4" t="s">
        <v>25</v>
      </c>
      <c r="H297" s="4" t="s">
        <v>27</v>
      </c>
      <c r="I297" s="5">
        <v>45930</v>
      </c>
      <c r="J297" s="4">
        <v>0</v>
      </c>
      <c r="K297" s="19">
        <v>144</v>
      </c>
      <c r="L297" s="4">
        <f t="shared" si="51"/>
        <v>0</v>
      </c>
      <c r="M297" s="4">
        <f t="shared" si="62"/>
        <v>144000</v>
      </c>
      <c r="N297" s="18"/>
      <c r="P297" s="4">
        <f t="shared" si="63"/>
        <v>144000</v>
      </c>
      <c r="Q297" s="4">
        <f t="shared" si="60"/>
        <v>144000</v>
      </c>
      <c r="R297" s="4">
        <v>-734400</v>
      </c>
      <c r="S297" s="4">
        <v>0</v>
      </c>
      <c r="T297" s="4">
        <v>0</v>
      </c>
      <c r="U297" s="4">
        <f t="shared" si="54"/>
        <v>-885</v>
      </c>
      <c r="V297" s="4">
        <v>0</v>
      </c>
      <c r="W297" s="4">
        <v>0</v>
      </c>
      <c r="X297" s="4">
        <v>0</v>
      </c>
      <c r="Y297" s="4">
        <v>-2880</v>
      </c>
      <c r="Z297" s="4">
        <f t="shared" si="64"/>
        <v>-518.4</v>
      </c>
      <c r="AA297" s="4">
        <f t="shared" si="65"/>
        <v>-738683.4</v>
      </c>
      <c r="AB297" s="20">
        <f t="shared" si="66"/>
        <v>-1699.1999999999998</v>
      </c>
      <c r="AC297" s="15">
        <f t="shared" si="67"/>
        <v>0</v>
      </c>
      <c r="AD297" s="15">
        <f t="shared" si="68"/>
        <v>-740382.6</v>
      </c>
    </row>
    <row r="298" spans="1:30" x14ac:dyDescent="0.45">
      <c r="A298" s="4">
        <f t="shared" si="61"/>
        <v>296</v>
      </c>
      <c r="B298" s="24" t="s">
        <v>41</v>
      </c>
      <c r="C298" s="4"/>
      <c r="D298" s="5"/>
      <c r="E298" s="5"/>
      <c r="F298" s="4"/>
      <c r="G298" s="4"/>
      <c r="H298" s="4"/>
      <c r="I298" s="5"/>
      <c r="J298" s="4"/>
      <c r="K298" s="19"/>
      <c r="L298" s="4"/>
      <c r="M298" s="4"/>
      <c r="N298" s="18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20"/>
      <c r="AC298" s="15"/>
      <c r="AD298" s="15">
        <v>-5900</v>
      </c>
    </row>
    <row r="299" spans="1:30" x14ac:dyDescent="0.45">
      <c r="A299" s="4">
        <f t="shared" si="61"/>
        <v>297</v>
      </c>
      <c r="B299" s="24" t="s">
        <v>47</v>
      </c>
      <c r="C299" s="4"/>
      <c r="D299" s="5"/>
      <c r="E299" s="5"/>
      <c r="F299" s="4"/>
      <c r="G299" s="4"/>
      <c r="H299" s="4"/>
      <c r="I299" s="5"/>
      <c r="J299" s="4"/>
      <c r="K299" s="19"/>
      <c r="L299" s="4"/>
      <c r="M299" s="4"/>
      <c r="N299" s="18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20"/>
      <c r="AC299" s="15"/>
      <c r="AD299" s="15">
        <v>-5900</v>
      </c>
    </row>
    <row r="300" spans="1:30" x14ac:dyDescent="0.45">
      <c r="A300" s="4">
        <f t="shared" si="61"/>
        <v>298</v>
      </c>
      <c r="B300" s="24" t="s">
        <v>42</v>
      </c>
      <c r="C300" s="4"/>
      <c r="D300" s="5"/>
      <c r="E300" s="5"/>
      <c r="F300" s="4"/>
      <c r="G300" s="4"/>
      <c r="H300" s="4"/>
      <c r="I300" s="5"/>
      <c r="J300" s="4"/>
      <c r="K300" s="19"/>
      <c r="L300" s="4"/>
      <c r="M300" s="4"/>
      <c r="N300" s="18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20"/>
      <c r="AC300" s="15"/>
      <c r="AD300" s="15">
        <v>-5900</v>
      </c>
    </row>
    <row r="301" spans="1:30" x14ac:dyDescent="0.45">
      <c r="A301" s="4">
        <f t="shared" si="61"/>
        <v>299</v>
      </c>
      <c r="B301" s="24" t="s">
        <v>43</v>
      </c>
      <c r="C301" s="4"/>
      <c r="D301" s="5"/>
      <c r="E301" s="5"/>
      <c r="F301" s="4"/>
      <c r="G301" s="4"/>
      <c r="H301" s="4"/>
      <c r="I301" s="5"/>
      <c r="J301" s="4"/>
      <c r="K301" s="19"/>
      <c r="L301" s="4"/>
      <c r="M301" s="4"/>
      <c r="N301" s="18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20"/>
      <c r="AC301" s="15"/>
      <c r="AD301" s="15">
        <v>-5900</v>
      </c>
    </row>
    <row r="302" spans="1:30" x14ac:dyDescent="0.45">
      <c r="A302" s="4">
        <f t="shared" si="61"/>
        <v>300</v>
      </c>
      <c r="B302" s="24" t="s">
        <v>44</v>
      </c>
      <c r="C302" s="4"/>
      <c r="D302" s="5"/>
      <c r="E302" s="5"/>
      <c r="F302" s="4"/>
      <c r="G302" s="4"/>
      <c r="H302" s="4"/>
      <c r="I302" s="5"/>
      <c r="J302" s="4"/>
      <c r="K302" s="19"/>
      <c r="L302" s="4"/>
      <c r="M302" s="4"/>
      <c r="N302" s="18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20"/>
      <c r="AC302" s="15"/>
      <c r="AD302" s="15">
        <v>-5900</v>
      </c>
    </row>
    <row r="303" spans="1:30" x14ac:dyDescent="0.45">
      <c r="A303" s="4">
        <f t="shared" si="61"/>
        <v>301</v>
      </c>
      <c r="B303" s="24" t="s">
        <v>45</v>
      </c>
      <c r="C303" s="4"/>
      <c r="D303" s="5"/>
      <c r="E303" s="5"/>
      <c r="F303" s="4"/>
      <c r="G303" s="4"/>
      <c r="H303" s="4"/>
      <c r="I303" s="5"/>
      <c r="J303" s="4"/>
      <c r="K303" s="19"/>
      <c r="L303" s="4"/>
      <c r="M303" s="4"/>
      <c r="N303" s="18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20"/>
      <c r="AC303" s="15"/>
      <c r="AD303" s="15">
        <v>-8260</v>
      </c>
    </row>
    <row r="304" spans="1:30" x14ac:dyDescent="0.45">
      <c r="A304" s="4">
        <f t="shared" si="61"/>
        <v>302</v>
      </c>
      <c r="B304" s="24" t="s">
        <v>46</v>
      </c>
      <c r="C304" s="4"/>
      <c r="D304" s="5"/>
      <c r="E304" s="5"/>
      <c r="F304" s="4"/>
      <c r="G304" s="4"/>
      <c r="H304" s="4"/>
      <c r="I304" s="5"/>
      <c r="J304" s="4"/>
      <c r="K304" s="19"/>
      <c r="L304" s="4"/>
      <c r="M304" s="4"/>
      <c r="N304" s="18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20"/>
      <c r="AC304" s="15"/>
      <c r="AD304" s="15">
        <v>-8260</v>
      </c>
    </row>
    <row r="305" spans="1:30" x14ac:dyDescent="0.45">
      <c r="A305" s="4">
        <f t="shared" si="61"/>
        <v>303</v>
      </c>
      <c r="B305" s="4" t="s">
        <v>48</v>
      </c>
      <c r="C305" s="4"/>
      <c r="D305" s="5"/>
      <c r="E305" s="5"/>
      <c r="F305" s="4"/>
      <c r="G305" s="4"/>
      <c r="H305" s="4"/>
      <c r="I305" s="5"/>
      <c r="J305" s="4"/>
      <c r="K305" s="19"/>
      <c r="L305" s="4"/>
      <c r="M305" s="4"/>
      <c r="N305" s="18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20"/>
      <c r="AC305" s="15"/>
      <c r="AD305" s="15">
        <v>-17700</v>
      </c>
    </row>
    <row r="306" spans="1:30" x14ac:dyDescent="0.45">
      <c r="A306" s="4">
        <f t="shared" si="61"/>
        <v>304</v>
      </c>
      <c r="B306" s="4" t="s">
        <v>49</v>
      </c>
      <c r="C306" s="4"/>
      <c r="D306" s="5"/>
      <c r="E306" s="5"/>
      <c r="F306" s="4"/>
      <c r="G306" s="4"/>
      <c r="H306" s="4"/>
      <c r="I306" s="5"/>
      <c r="J306" s="4"/>
      <c r="K306" s="19"/>
      <c r="L306" s="4"/>
      <c r="M306" s="4"/>
      <c r="N306" s="18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20"/>
      <c r="AC306" s="15"/>
      <c r="AD306" s="15">
        <v>-17700</v>
      </c>
    </row>
    <row r="307" spans="1:30" ht="15.75" x14ac:dyDescent="0.5">
      <c r="A307" s="21"/>
      <c r="B307" s="21"/>
      <c r="C307" s="21"/>
      <c r="D307" s="21"/>
      <c r="E307" s="21"/>
      <c r="F307" s="21"/>
      <c r="G307" s="21"/>
      <c r="H307" s="21"/>
      <c r="I307" s="21"/>
      <c r="J307" s="25">
        <f t="shared" ref="J307:AD307" si="69">SUM(J3:J306)</f>
        <v>0</v>
      </c>
      <c r="K307" s="25">
        <f t="shared" si="69"/>
        <v>16327.130000000003</v>
      </c>
      <c r="L307" s="25">
        <f t="shared" si="69"/>
        <v>0</v>
      </c>
      <c r="M307" s="25">
        <f t="shared" si="69"/>
        <v>16327130</v>
      </c>
      <c r="N307" s="25">
        <f t="shared" si="69"/>
        <v>8.4050999999999902</v>
      </c>
      <c r="O307" s="25">
        <f t="shared" si="69"/>
        <v>0</v>
      </c>
      <c r="P307" s="25">
        <f t="shared" si="69"/>
        <v>16040986.244749999</v>
      </c>
      <c r="Q307" s="25">
        <f t="shared" si="69"/>
        <v>16327130</v>
      </c>
      <c r="R307" s="25">
        <f t="shared" si="69"/>
        <v>-80113723.829999998</v>
      </c>
      <c r="S307" s="25">
        <f t="shared" si="69"/>
        <v>-1733773.350000001</v>
      </c>
      <c r="T307" s="25">
        <f t="shared" si="69"/>
        <v>-3781053.8699999973</v>
      </c>
      <c r="U307" s="25">
        <f t="shared" si="69"/>
        <v>-419195</v>
      </c>
      <c r="V307" s="25">
        <f t="shared" si="69"/>
        <v>0</v>
      </c>
      <c r="W307" s="25">
        <f t="shared" si="69"/>
        <v>0</v>
      </c>
      <c r="X307" s="25">
        <f t="shared" si="69"/>
        <v>-1401.5799999999995</v>
      </c>
      <c r="Y307" s="25">
        <f t="shared" si="69"/>
        <v>-326542.59999999998</v>
      </c>
      <c r="Z307" s="25">
        <f t="shared" si="69"/>
        <v>-58777.668000000092</v>
      </c>
      <c r="AA307" s="25">
        <f t="shared" si="69"/>
        <v>-86434467.898000076</v>
      </c>
      <c r="AB307" s="25">
        <f t="shared" si="69"/>
        <v>-178611.85400000022</v>
      </c>
      <c r="AC307" s="25">
        <f t="shared" si="69"/>
        <v>0</v>
      </c>
      <c r="AD307" s="25">
        <f t="shared" si="69"/>
        <v>-86694499.751999915</v>
      </c>
    </row>
    <row r="308" spans="1:30" ht="32.35" customHeight="1" x14ac:dyDescent="0.45">
      <c r="A308" s="27" t="s">
        <v>50</v>
      </c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</row>
    <row r="312" spans="1:30" x14ac:dyDescent="0.45">
      <c r="V312" s="1"/>
      <c r="W312" s="1"/>
      <c r="X312" s="1"/>
      <c r="Y312" s="1"/>
      <c r="Z312" s="1"/>
      <c r="AA312" s="22"/>
      <c r="AB312" s="22"/>
      <c r="AC312" s="22"/>
      <c r="AD312" s="22"/>
    </row>
  </sheetData>
  <sortState xmlns:xlrd2="http://schemas.microsoft.com/office/spreadsheetml/2017/richdata2" ref="A3:AA236">
    <sortCondition ref="D3:D236"/>
  </sortState>
  <mergeCells count="2">
    <mergeCell ref="A1:AD1"/>
    <mergeCell ref="A308:AD308"/>
  </mergeCells>
  <phoneticPr fontId="6" type="noConversion"/>
  <printOptions horizontalCentered="1"/>
  <pageMargins left="0.51181102362204722" right="0.51181102362204722" top="1.1417322834645669" bottom="0.74803149606299213" header="0.31496062992125984" footer="0.31496062992125984"/>
  <pageSetup paperSize="8" scale="4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25-26 (Till Sept'25)</vt:lpstr>
      <vt:lpstr>'FY 25-26 (Till Sept''25)'!Print_Area</vt:lpstr>
      <vt:lpstr>'FY 25-26 (Till Sept''25)'!Print_Titles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 Goundaje</dc:creator>
  <cp:lastModifiedBy>Pramod Burle</cp:lastModifiedBy>
  <cp:lastPrinted>2026-01-08T09:31:35Z</cp:lastPrinted>
  <dcterms:created xsi:type="dcterms:W3CDTF">2026-01-05T04:22:47Z</dcterms:created>
  <dcterms:modified xsi:type="dcterms:W3CDTF">2026-02-13T08:42:00Z</dcterms:modified>
</cp:coreProperties>
</file>